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fbf8fc546a6dfe/ActiveDocuments/CF Files/Sailing/FYC/2026FSCdocs/"/>
    </mc:Choice>
  </mc:AlternateContent>
  <xr:revisionPtr revIDLastSave="15" documentId="8_{AABAC355-AC4C-45B3-925F-1A8342716BAB}" xr6:coauthVersionLast="47" xr6:coauthVersionMax="47" xr10:uidLastSave="{5FC6C0E5-14B3-4086-A4C0-9088997779B1}"/>
  <bookViews>
    <workbookView xWindow="-98" yWindow="-98" windowWidth="21795" windowHeight="12975" tabRatio="729" xr2:uid="{00000000-000D-0000-FFFF-FFFF00000000}"/>
  </bookViews>
  <sheets>
    <sheet name="DATA ENTRY" sheetId="6" r:id="rId1"/>
    <sheet name="SimplDinghyResults" sheetId="8" r:id="rId2"/>
    <sheet name="SimpleKBResults" sheetId="10" r:id="rId3"/>
    <sheet name="Skippers" sheetId="5" r:id="rId4"/>
    <sheet name="Hcaps" sheetId="4" r:id="rId5"/>
  </sheets>
  <definedNames>
    <definedName name="_xlnm.Print_Area" localSheetId="0">'DATA ENTRY'!$A$1:$I$23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4" i="6" l="1"/>
  <c r="G94" i="6"/>
  <c r="K94" i="6" s="1"/>
  <c r="F94" i="6"/>
  <c r="H93" i="6"/>
  <c r="G93" i="6"/>
  <c r="K93" i="6" s="1"/>
  <c r="F93" i="6"/>
  <c r="H92" i="6"/>
  <c r="G92" i="6"/>
  <c r="K92" i="6" s="1"/>
  <c r="F92" i="6"/>
  <c r="H91" i="6"/>
  <c r="G91" i="6"/>
  <c r="K91" i="6" s="1"/>
  <c r="F91" i="6"/>
  <c r="H90" i="6"/>
  <c r="G90" i="6"/>
  <c r="K90" i="6" s="1"/>
  <c r="F90" i="6"/>
  <c r="H89" i="6"/>
  <c r="G89" i="6"/>
  <c r="K89" i="6" s="1"/>
  <c r="F89" i="6"/>
  <c r="H88" i="6"/>
  <c r="G88" i="6"/>
  <c r="K88" i="6" s="1"/>
  <c r="F88" i="6"/>
  <c r="H87" i="6"/>
  <c r="G87" i="6"/>
  <c r="K87" i="6" s="1"/>
  <c r="F87" i="6"/>
  <c r="H86" i="6"/>
  <c r="G86" i="6"/>
  <c r="K86" i="6" s="1"/>
  <c r="F86" i="6"/>
  <c r="H85" i="6"/>
  <c r="G85" i="6"/>
  <c r="K85" i="6" s="1"/>
  <c r="F85" i="6"/>
  <c r="H84" i="6"/>
  <c r="G84" i="6"/>
  <c r="K84" i="6" s="1"/>
  <c r="F84" i="6"/>
  <c r="H83" i="6"/>
  <c r="G83" i="6"/>
  <c r="K83" i="6" s="1"/>
  <c r="F83" i="6"/>
  <c r="H82" i="6"/>
  <c r="G82" i="6"/>
  <c r="K82" i="6" s="1"/>
  <c r="F82" i="6"/>
  <c r="H81" i="6"/>
  <c r="G81" i="6"/>
  <c r="K81" i="6" s="1"/>
  <c r="F81" i="6"/>
  <c r="H80" i="6"/>
  <c r="G80" i="6"/>
  <c r="K80" i="6" s="1"/>
  <c r="L80" i="6" s="1"/>
  <c r="B66" i="8" s="1"/>
  <c r="F80" i="6"/>
  <c r="H76" i="6"/>
  <c r="G76" i="6"/>
  <c r="F76" i="6"/>
  <c r="H75" i="6"/>
  <c r="G75" i="6"/>
  <c r="K75" i="6" s="1"/>
  <c r="F75" i="6"/>
  <c r="H74" i="6"/>
  <c r="G74" i="6"/>
  <c r="F74" i="6"/>
  <c r="H73" i="6"/>
  <c r="G73" i="6"/>
  <c r="K73" i="6" s="1"/>
  <c r="F73" i="6"/>
  <c r="H72" i="6"/>
  <c r="G72" i="6"/>
  <c r="K72" i="6" s="1"/>
  <c r="F72" i="6"/>
  <c r="H71" i="6"/>
  <c r="G71" i="6"/>
  <c r="K71" i="6" s="1"/>
  <c r="F71" i="6"/>
  <c r="H70" i="6"/>
  <c r="G70" i="6"/>
  <c r="K70" i="6" s="1"/>
  <c r="F70" i="6"/>
  <c r="H69" i="6"/>
  <c r="G69" i="6"/>
  <c r="K69" i="6" s="1"/>
  <c r="F69" i="6"/>
  <c r="H68" i="6"/>
  <c r="G68" i="6"/>
  <c r="K68" i="6" s="1"/>
  <c r="F68" i="6"/>
  <c r="H67" i="6"/>
  <c r="G67" i="6"/>
  <c r="K67" i="6" s="1"/>
  <c r="F67" i="6"/>
  <c r="H66" i="6"/>
  <c r="G66" i="6"/>
  <c r="K66" i="6" s="1"/>
  <c r="F66" i="6"/>
  <c r="H65" i="6"/>
  <c r="G65" i="6"/>
  <c r="K65" i="6" s="1"/>
  <c r="F65" i="6"/>
  <c r="H64" i="6"/>
  <c r="G64" i="6"/>
  <c r="K64" i="6" s="1"/>
  <c r="F64" i="6"/>
  <c r="H63" i="6"/>
  <c r="G63" i="6"/>
  <c r="K63" i="6" s="1"/>
  <c r="F63" i="6"/>
  <c r="H62" i="6"/>
  <c r="G62" i="6"/>
  <c r="K62" i="6" s="1"/>
  <c r="F62" i="6"/>
  <c r="H58" i="6"/>
  <c r="G58" i="6"/>
  <c r="F58" i="6"/>
  <c r="H57" i="6"/>
  <c r="G57" i="6"/>
  <c r="F57" i="6"/>
  <c r="H56" i="6"/>
  <c r="G56" i="6"/>
  <c r="F56" i="6"/>
  <c r="H55" i="6"/>
  <c r="G55" i="6"/>
  <c r="F55" i="6"/>
  <c r="H54" i="6"/>
  <c r="G54" i="6"/>
  <c r="F54" i="6"/>
  <c r="H53" i="6"/>
  <c r="G53" i="6"/>
  <c r="F53" i="6"/>
  <c r="H52" i="6"/>
  <c r="G52" i="6"/>
  <c r="F52" i="6"/>
  <c r="H51" i="6"/>
  <c r="G51" i="6"/>
  <c r="F51" i="6"/>
  <c r="H50" i="6"/>
  <c r="G50" i="6"/>
  <c r="F50" i="6"/>
  <c r="H49" i="6"/>
  <c r="G49" i="6"/>
  <c r="F49" i="6"/>
  <c r="H48" i="6"/>
  <c r="G48" i="6"/>
  <c r="F48" i="6"/>
  <c r="H47" i="6"/>
  <c r="G47" i="6"/>
  <c r="F47" i="6"/>
  <c r="H46" i="6"/>
  <c r="G46" i="6"/>
  <c r="F46" i="6"/>
  <c r="H45" i="6"/>
  <c r="G45" i="6"/>
  <c r="F45" i="6"/>
  <c r="H44" i="6"/>
  <c r="G44" i="6"/>
  <c r="F44" i="6"/>
  <c r="H40" i="6"/>
  <c r="G40" i="6"/>
  <c r="K40" i="6" s="1"/>
  <c r="F40" i="6"/>
  <c r="H39" i="6"/>
  <c r="G39" i="6"/>
  <c r="K39" i="6" s="1"/>
  <c r="F39" i="6"/>
  <c r="H38" i="6"/>
  <c r="G38" i="6"/>
  <c r="K38" i="6" s="1"/>
  <c r="F38" i="6"/>
  <c r="H37" i="6"/>
  <c r="G37" i="6"/>
  <c r="K37" i="6" s="1"/>
  <c r="F37" i="6"/>
  <c r="H36" i="6"/>
  <c r="G36" i="6"/>
  <c r="K36" i="6" s="1"/>
  <c r="F36" i="6"/>
  <c r="H35" i="6"/>
  <c r="G35" i="6"/>
  <c r="K35" i="6" s="1"/>
  <c r="F35" i="6"/>
  <c r="H34" i="6"/>
  <c r="G34" i="6"/>
  <c r="K34" i="6" s="1"/>
  <c r="F34" i="6"/>
  <c r="H33" i="6"/>
  <c r="G33" i="6"/>
  <c r="K33" i="6" s="1"/>
  <c r="F33" i="6"/>
  <c r="H32" i="6"/>
  <c r="G32" i="6"/>
  <c r="K32" i="6" s="1"/>
  <c r="F32" i="6"/>
  <c r="H31" i="6"/>
  <c r="G31" i="6"/>
  <c r="K31" i="6" s="1"/>
  <c r="F31" i="6"/>
  <c r="H30" i="6"/>
  <c r="G30" i="6"/>
  <c r="K30" i="6" s="1"/>
  <c r="F30" i="6"/>
  <c r="H29" i="6"/>
  <c r="G29" i="6"/>
  <c r="K29" i="6" s="1"/>
  <c r="F29" i="6"/>
  <c r="H28" i="6"/>
  <c r="G28" i="6"/>
  <c r="K28" i="6" s="1"/>
  <c r="F28" i="6"/>
  <c r="H27" i="6"/>
  <c r="G27" i="6"/>
  <c r="K27" i="6" s="1"/>
  <c r="F27" i="6"/>
  <c r="H26" i="6"/>
  <c r="G26" i="6"/>
  <c r="K26" i="6" s="1"/>
  <c r="F26" i="6"/>
  <c r="H13" i="6"/>
  <c r="H14" i="6"/>
  <c r="H15" i="6"/>
  <c r="H16" i="6"/>
  <c r="H17" i="6"/>
  <c r="H18" i="6"/>
  <c r="H19" i="6"/>
  <c r="H20" i="6"/>
  <c r="H21" i="6"/>
  <c r="H22" i="6"/>
  <c r="F14" i="6"/>
  <c r="F15" i="6"/>
  <c r="F16" i="6"/>
  <c r="F17" i="6"/>
  <c r="F18" i="6"/>
  <c r="F19" i="6"/>
  <c r="F20" i="6"/>
  <c r="F21" i="6"/>
  <c r="F22" i="6"/>
  <c r="H12" i="6"/>
  <c r="H11" i="6"/>
  <c r="H10" i="6"/>
  <c r="H9" i="6"/>
  <c r="H8" i="6"/>
  <c r="F13" i="6"/>
  <c r="F12" i="6"/>
  <c r="F11" i="6"/>
  <c r="F10" i="6"/>
  <c r="F9" i="6"/>
  <c r="F8" i="6"/>
  <c r="O3" i="4"/>
  <c r="O4" i="4"/>
  <c r="O5" i="4"/>
  <c r="O6" i="4"/>
  <c r="O7" i="4"/>
  <c r="O8" i="4"/>
  <c r="O9" i="4"/>
  <c r="O10" i="4"/>
  <c r="O12" i="4"/>
  <c r="O14" i="4"/>
  <c r="O15" i="4"/>
  <c r="O16" i="4"/>
  <c r="O2" i="4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K55" i="6"/>
  <c r="K54" i="6"/>
  <c r="K52" i="6"/>
  <c r="K50" i="6"/>
  <c r="K49" i="6"/>
  <c r="K48" i="6"/>
  <c r="K47" i="6"/>
  <c r="G9" i="6"/>
  <c r="G10" i="6"/>
  <c r="G11" i="6"/>
  <c r="G12" i="6"/>
  <c r="G13" i="6"/>
  <c r="G14" i="6"/>
  <c r="G15" i="6"/>
  <c r="G16" i="6"/>
  <c r="G17" i="6"/>
  <c r="K17" i="6"/>
  <c r="G18" i="6"/>
  <c r="K18" i="6"/>
  <c r="G19" i="6"/>
  <c r="K19" i="6"/>
  <c r="G20" i="6"/>
  <c r="K20" i="6"/>
  <c r="G21" i="6"/>
  <c r="G22" i="6"/>
  <c r="G8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2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8" i="6"/>
  <c r="A67" i="8"/>
  <c r="A68" i="8"/>
  <c r="A69" i="8"/>
  <c r="A70" i="8"/>
  <c r="A71" i="8"/>
  <c r="A72" i="8"/>
  <c r="A73" i="8"/>
  <c r="A74" i="8"/>
  <c r="A75" i="8"/>
  <c r="A76" i="8"/>
  <c r="A77" i="8"/>
  <c r="A78" i="8"/>
  <c r="A66" i="8"/>
  <c r="A52" i="8"/>
  <c r="A53" i="8"/>
  <c r="A54" i="8"/>
  <c r="A55" i="8"/>
  <c r="A56" i="8"/>
  <c r="A57" i="8"/>
  <c r="A58" i="8"/>
  <c r="A59" i="8"/>
  <c r="A60" i="8"/>
  <c r="A61" i="8"/>
  <c r="A62" i="8"/>
  <c r="A63" i="8"/>
  <c r="A51" i="8"/>
  <c r="A37" i="8"/>
  <c r="A38" i="8"/>
  <c r="A39" i="8"/>
  <c r="A40" i="8"/>
  <c r="A41" i="8"/>
  <c r="A42" i="8"/>
  <c r="A43" i="8"/>
  <c r="A44" i="8"/>
  <c r="A45" i="8"/>
  <c r="A46" i="8"/>
  <c r="A47" i="8"/>
  <c r="A48" i="8"/>
  <c r="A36" i="8"/>
  <c r="A21" i="8"/>
  <c r="A6" i="8"/>
  <c r="A22" i="8"/>
  <c r="A23" i="8"/>
  <c r="A24" i="8"/>
  <c r="A25" i="8"/>
  <c r="A26" i="8"/>
  <c r="A27" i="8"/>
  <c r="A28" i="8"/>
  <c r="A29" i="8"/>
  <c r="A30" i="8"/>
  <c r="A31" i="8"/>
  <c r="A32" i="8"/>
  <c r="A33" i="8"/>
  <c r="A7" i="8"/>
  <c r="A8" i="8"/>
  <c r="A9" i="8"/>
  <c r="A10" i="8"/>
  <c r="A11" i="8"/>
  <c r="A12" i="8"/>
  <c r="A13" i="8"/>
  <c r="A14" i="8"/>
  <c r="A15" i="8"/>
  <c r="A16" i="8"/>
  <c r="A17" i="8"/>
  <c r="A18" i="8"/>
  <c r="K76" i="6"/>
  <c r="K53" i="6"/>
  <c r="K22" i="6"/>
  <c r="J94" i="6"/>
  <c r="O94" i="6"/>
  <c r="J93" i="6"/>
  <c r="O93" i="6"/>
  <c r="J92" i="6"/>
  <c r="O92" i="6"/>
  <c r="J91" i="6"/>
  <c r="O91" i="6"/>
  <c r="J90" i="6"/>
  <c r="O90" i="6"/>
  <c r="J89" i="6"/>
  <c r="O89" i="6"/>
  <c r="J88" i="6"/>
  <c r="O88" i="6"/>
  <c r="J87" i="6"/>
  <c r="O87" i="6"/>
  <c r="J86" i="6"/>
  <c r="O86" i="6"/>
  <c r="J85" i="6"/>
  <c r="O85" i="6"/>
  <c r="J84" i="6"/>
  <c r="O84" i="6"/>
  <c r="J83" i="6"/>
  <c r="O83" i="6"/>
  <c r="J82" i="6"/>
  <c r="O82" i="6"/>
  <c r="J81" i="6"/>
  <c r="O81" i="6"/>
  <c r="J80" i="6"/>
  <c r="O80" i="6"/>
  <c r="P80" i="6" s="1"/>
  <c r="B66" i="10" s="1"/>
  <c r="J76" i="6"/>
  <c r="O76" i="6"/>
  <c r="J75" i="6"/>
  <c r="O75" i="6"/>
  <c r="J74" i="6"/>
  <c r="O74" i="6"/>
  <c r="K74" i="6"/>
  <c r="J73" i="6"/>
  <c r="O73" i="6"/>
  <c r="J72" i="6"/>
  <c r="O72" i="6"/>
  <c r="J71" i="6"/>
  <c r="O71" i="6"/>
  <c r="J70" i="6"/>
  <c r="O70" i="6"/>
  <c r="J69" i="6"/>
  <c r="O69" i="6"/>
  <c r="J68" i="6"/>
  <c r="O68" i="6"/>
  <c r="J67" i="6"/>
  <c r="O67" i="6"/>
  <c r="J66" i="6"/>
  <c r="O66" i="6"/>
  <c r="J65" i="6"/>
  <c r="O65" i="6"/>
  <c r="J64" i="6"/>
  <c r="O64" i="6"/>
  <c r="J63" i="6"/>
  <c r="O63" i="6"/>
  <c r="J62" i="6"/>
  <c r="O62" i="6"/>
  <c r="J58" i="6"/>
  <c r="O58" i="6"/>
  <c r="K58" i="6"/>
  <c r="J57" i="6"/>
  <c r="O57" i="6"/>
  <c r="K57" i="6"/>
  <c r="J56" i="6"/>
  <c r="O56" i="6"/>
  <c r="K56" i="6"/>
  <c r="J55" i="6"/>
  <c r="O55" i="6"/>
  <c r="J54" i="6"/>
  <c r="O54" i="6"/>
  <c r="J53" i="6"/>
  <c r="O53" i="6"/>
  <c r="J52" i="6"/>
  <c r="O52" i="6"/>
  <c r="J51" i="6"/>
  <c r="O51" i="6"/>
  <c r="K51" i="6"/>
  <c r="J50" i="6"/>
  <c r="O50" i="6"/>
  <c r="J49" i="6"/>
  <c r="O49" i="6"/>
  <c r="J48" i="6"/>
  <c r="O48" i="6"/>
  <c r="J47" i="6"/>
  <c r="O47" i="6"/>
  <c r="J46" i="6"/>
  <c r="O46" i="6"/>
  <c r="K46" i="6"/>
  <c r="J45" i="6"/>
  <c r="O45" i="6"/>
  <c r="K45" i="6"/>
  <c r="J44" i="6"/>
  <c r="O44" i="6"/>
  <c r="P44" i="6" s="1"/>
  <c r="B36" i="10" s="1"/>
  <c r="K44" i="6"/>
  <c r="J40" i="6"/>
  <c r="O40" i="6"/>
  <c r="J39" i="6"/>
  <c r="O39" i="6"/>
  <c r="J38" i="6"/>
  <c r="O38" i="6"/>
  <c r="J37" i="6"/>
  <c r="O37" i="6"/>
  <c r="J36" i="6"/>
  <c r="O36" i="6"/>
  <c r="J35" i="6"/>
  <c r="O35" i="6"/>
  <c r="J34" i="6"/>
  <c r="O34" i="6"/>
  <c r="J33" i="6"/>
  <c r="O33" i="6"/>
  <c r="J32" i="6"/>
  <c r="O32" i="6"/>
  <c r="J31" i="6"/>
  <c r="O31" i="6"/>
  <c r="J30" i="6"/>
  <c r="O30" i="6"/>
  <c r="J29" i="6"/>
  <c r="O29" i="6"/>
  <c r="J28" i="6"/>
  <c r="O28" i="6"/>
  <c r="J27" i="6"/>
  <c r="O27" i="6"/>
  <c r="J26" i="6"/>
  <c r="O26" i="6"/>
  <c r="P26" i="6" s="1"/>
  <c r="B21" i="10" s="1"/>
  <c r="J22" i="6"/>
  <c r="O22" i="6"/>
  <c r="J21" i="6"/>
  <c r="O21" i="6"/>
  <c r="K21" i="6"/>
  <c r="J20" i="6"/>
  <c r="O20" i="6"/>
  <c r="J19" i="6"/>
  <c r="O19" i="6"/>
  <c r="J18" i="6"/>
  <c r="O18" i="6"/>
  <c r="J17" i="6"/>
  <c r="O17" i="6"/>
  <c r="J16" i="6"/>
  <c r="O16" i="6"/>
  <c r="K16" i="6"/>
  <c r="J15" i="6"/>
  <c r="J14" i="6"/>
  <c r="J13" i="6"/>
  <c r="J12" i="6"/>
  <c r="O12" i="6"/>
  <c r="J11" i="6"/>
  <c r="J10" i="6"/>
  <c r="J9" i="6"/>
  <c r="J8" i="6"/>
  <c r="K12" i="6"/>
  <c r="K13" i="6"/>
  <c r="K14" i="6"/>
  <c r="O15" i="6"/>
  <c r="O13" i="6"/>
  <c r="O11" i="6"/>
  <c r="O9" i="6"/>
  <c r="K10" i="6"/>
  <c r="O14" i="6"/>
  <c r="O10" i="6"/>
  <c r="K8" i="6"/>
  <c r="K11" i="6"/>
  <c r="K9" i="6"/>
  <c r="K15" i="6"/>
  <c r="O8" i="6"/>
  <c r="P62" i="6" l="1"/>
  <c r="B51" i="10" s="1"/>
  <c r="L89" i="6"/>
  <c r="B75" i="8" s="1"/>
  <c r="L85" i="6"/>
  <c r="B71" i="8" s="1"/>
  <c r="L84" i="6"/>
  <c r="B70" i="8" s="1"/>
  <c r="L83" i="6"/>
  <c r="B69" i="8" s="1"/>
  <c r="L73" i="6"/>
  <c r="B62" i="8" s="1"/>
  <c r="L72" i="6"/>
  <c r="B61" i="8" s="1"/>
  <c r="L71" i="6"/>
  <c r="B60" i="8" s="1"/>
  <c r="L69" i="6"/>
  <c r="B58" i="8" s="1"/>
  <c r="L52" i="6"/>
  <c r="B44" i="8" s="1"/>
  <c r="L50" i="6"/>
  <c r="B42" i="8" s="1"/>
  <c r="L48" i="6"/>
  <c r="B40" i="8" s="1"/>
  <c r="P90" i="6"/>
  <c r="B76" i="10" s="1"/>
  <c r="P82" i="6"/>
  <c r="B68" i="10" s="1"/>
  <c r="P69" i="6"/>
  <c r="B58" i="10" s="1"/>
  <c r="P66" i="6"/>
  <c r="B55" i="10" s="1"/>
  <c r="P58" i="6"/>
  <c r="L57" i="6"/>
  <c r="P55" i="6"/>
  <c r="B47" i="10" s="1"/>
  <c r="P51" i="6"/>
  <c r="B43" i="10" s="1"/>
  <c r="P45" i="6"/>
  <c r="B37" i="10" s="1"/>
  <c r="P38" i="6"/>
  <c r="B33" i="10" s="1"/>
  <c r="P36" i="6"/>
  <c r="B31" i="10" s="1"/>
  <c r="P34" i="6"/>
  <c r="B29" i="10" s="1"/>
  <c r="P32" i="6"/>
  <c r="B27" i="10" s="1"/>
  <c r="L21" i="6"/>
  <c r="P15" i="6"/>
  <c r="B13" i="10" s="1"/>
  <c r="L88" i="6"/>
  <c r="B74" i="8" s="1"/>
  <c r="L68" i="6"/>
  <c r="B57" i="8" s="1"/>
  <c r="L49" i="6"/>
  <c r="B41" i="8" s="1"/>
  <c r="L47" i="6"/>
  <c r="B39" i="8" s="1"/>
  <c r="P88" i="6"/>
  <c r="B74" i="10" s="1"/>
  <c r="L87" i="6"/>
  <c r="B73" i="8" s="1"/>
  <c r="L86" i="6"/>
  <c r="B72" i="8" s="1"/>
  <c r="L74" i="6"/>
  <c r="B63" i="8" s="1"/>
  <c r="P72" i="6"/>
  <c r="B61" i="10" s="1"/>
  <c r="L70" i="6"/>
  <c r="B59" i="8" s="1"/>
  <c r="P68" i="6"/>
  <c r="B57" i="10" s="1"/>
  <c r="P64" i="6"/>
  <c r="B53" i="10" s="1"/>
  <c r="L58" i="6"/>
  <c r="L56" i="6"/>
  <c r="B48" i="8" s="1"/>
  <c r="P54" i="6"/>
  <c r="B46" i="10" s="1"/>
  <c r="P37" i="6"/>
  <c r="B32" i="10" s="1"/>
  <c r="P35" i="6"/>
  <c r="B30" i="10" s="1"/>
  <c r="P33" i="6"/>
  <c r="B28" i="10" s="1"/>
  <c r="P30" i="6"/>
  <c r="B25" i="10" s="1"/>
  <c r="P28" i="6"/>
  <c r="B23" i="10" s="1"/>
  <c r="P22" i="6"/>
  <c r="P19" i="6"/>
  <c r="B17" i="10" s="1"/>
  <c r="L13" i="6"/>
  <c r="B11" i="8" s="1"/>
  <c r="L55" i="6"/>
  <c r="B47" i="8" s="1"/>
  <c r="L54" i="6"/>
  <c r="B46" i="8" s="1"/>
  <c r="L92" i="6"/>
  <c r="B78" i="8" s="1"/>
  <c r="P87" i="6"/>
  <c r="B73" i="10" s="1"/>
  <c r="P84" i="6"/>
  <c r="B70" i="10" s="1"/>
  <c r="P81" i="6"/>
  <c r="B67" i="10" s="1"/>
  <c r="P74" i="6"/>
  <c r="B63" i="10" s="1"/>
  <c r="P70" i="6"/>
  <c r="B59" i="10" s="1"/>
  <c r="P67" i="6"/>
  <c r="B56" i="10" s="1"/>
  <c r="P63" i="6"/>
  <c r="B52" i="10" s="1"/>
  <c r="P57" i="6"/>
  <c r="P52" i="6"/>
  <c r="B44" i="10" s="1"/>
  <c r="P50" i="6"/>
  <c r="B42" i="10" s="1"/>
  <c r="P46" i="6"/>
  <c r="B38" i="10" s="1"/>
  <c r="P39" i="6"/>
  <c r="L35" i="6"/>
  <c r="B30" i="8" s="1"/>
  <c r="P31" i="6"/>
  <c r="B26" i="10" s="1"/>
  <c r="P29" i="6"/>
  <c r="B24" i="10" s="1"/>
  <c r="P27" i="6"/>
  <c r="B22" i="10" s="1"/>
  <c r="P21" i="6"/>
  <c r="P18" i="6"/>
  <c r="B16" i="10" s="1"/>
  <c r="P16" i="6"/>
  <c r="B14" i="10" s="1"/>
  <c r="L14" i="6"/>
  <c r="B12" i="8" s="1"/>
  <c r="P91" i="6"/>
  <c r="B77" i="10" s="1"/>
  <c r="P83" i="6"/>
  <c r="B69" i="10" s="1"/>
  <c r="P75" i="6"/>
  <c r="L51" i="6"/>
  <c r="B43" i="8" s="1"/>
  <c r="P48" i="6"/>
  <c r="B40" i="10" s="1"/>
  <c r="L40" i="6"/>
  <c r="L28" i="6"/>
  <c r="B23" i="8" s="1"/>
  <c r="L94" i="6"/>
  <c r="L91" i="6"/>
  <c r="B77" i="8" s="1"/>
  <c r="L90" i="6"/>
  <c r="B76" i="8" s="1"/>
  <c r="L82" i="6"/>
  <c r="B68" i="8" s="1"/>
  <c r="L76" i="6"/>
  <c r="L75" i="6"/>
  <c r="L53" i="6"/>
  <c r="B45" i="8" s="1"/>
  <c r="P94" i="6"/>
  <c r="P93" i="6"/>
  <c r="L93" i="6"/>
  <c r="P92" i="6"/>
  <c r="B78" i="10" s="1"/>
  <c r="P89" i="6"/>
  <c r="B75" i="10" s="1"/>
  <c r="P86" i="6"/>
  <c r="B72" i="10" s="1"/>
  <c r="P85" i="6"/>
  <c r="B71" i="10" s="1"/>
  <c r="L81" i="6"/>
  <c r="B67" i="8" s="1"/>
  <c r="P76" i="6"/>
  <c r="P73" i="6"/>
  <c r="B62" i="10" s="1"/>
  <c r="P71" i="6"/>
  <c r="B60" i="10" s="1"/>
  <c r="P65" i="6"/>
  <c r="B54" i="10" s="1"/>
  <c r="P56" i="6"/>
  <c r="B48" i="10" s="1"/>
  <c r="P53" i="6"/>
  <c r="B45" i="10" s="1"/>
  <c r="P49" i="6"/>
  <c r="B41" i="10" s="1"/>
  <c r="P47" i="6"/>
  <c r="B39" i="10" s="1"/>
  <c r="L46" i="6"/>
  <c r="B38" i="8" s="1"/>
  <c r="P40" i="6"/>
  <c r="L39" i="6"/>
  <c r="L36" i="6"/>
  <c r="B31" i="8" s="1"/>
  <c r="L29" i="6"/>
  <c r="B24" i="8" s="1"/>
  <c r="P20" i="6"/>
  <c r="B18" i="10" s="1"/>
  <c r="P17" i="6"/>
  <c r="B15" i="10" s="1"/>
  <c r="L16" i="6"/>
  <c r="B14" i="8" s="1"/>
  <c r="L62" i="6"/>
  <c r="B51" i="8" s="1"/>
  <c r="L63" i="6"/>
  <c r="B52" i="8" s="1"/>
  <c r="L64" i="6"/>
  <c r="B53" i="8" s="1"/>
  <c r="L65" i="6"/>
  <c r="B54" i="8" s="1"/>
  <c r="L66" i="6"/>
  <c r="B55" i="8" s="1"/>
  <c r="L67" i="6"/>
  <c r="B56" i="8" s="1"/>
  <c r="L31" i="6"/>
  <c r="B26" i="8" s="1"/>
  <c r="L38" i="6"/>
  <c r="B33" i="8" s="1"/>
  <c r="L37" i="6"/>
  <c r="B32" i="8" s="1"/>
  <c r="L34" i="6"/>
  <c r="B29" i="8" s="1"/>
  <c r="L33" i="6"/>
  <c r="B28" i="8" s="1"/>
  <c r="L30" i="6"/>
  <c r="B25" i="8" s="1"/>
  <c r="L26" i="6"/>
  <c r="B21" i="8" s="1"/>
  <c r="L27" i="6"/>
  <c r="B22" i="8" s="1"/>
  <c r="L32" i="6"/>
  <c r="B27" i="8" s="1"/>
  <c r="P12" i="6"/>
  <c r="B10" i="10" s="1"/>
  <c r="P13" i="6"/>
  <c r="B11" i="10" s="1"/>
  <c r="P8" i="6"/>
  <c r="B6" i="10" s="1"/>
  <c r="P9" i="6"/>
  <c r="B7" i="10" s="1"/>
  <c r="P11" i="6"/>
  <c r="B9" i="10" s="1"/>
  <c r="P14" i="6"/>
  <c r="B12" i="10" s="1"/>
  <c r="P10" i="6"/>
  <c r="B8" i="10" s="1"/>
  <c r="L20" i="6"/>
  <c r="B18" i="8" s="1"/>
  <c r="L17" i="6"/>
  <c r="B15" i="8" s="1"/>
  <c r="L19" i="6"/>
  <c r="B17" i="8" s="1"/>
  <c r="L10" i="6"/>
  <c r="B8" i="8" s="1"/>
  <c r="L12" i="6"/>
  <c r="B10" i="8" s="1"/>
  <c r="L18" i="6"/>
  <c r="B16" i="8" s="1"/>
  <c r="L11" i="6"/>
  <c r="B9" i="8" s="1"/>
  <c r="L22" i="6"/>
  <c r="L9" i="6"/>
  <c r="B7" i="8" s="1"/>
  <c r="L8" i="6"/>
  <c r="B6" i="8" s="1"/>
  <c r="L15" i="6"/>
  <c r="B13" i="8" s="1"/>
  <c r="L45" i="6"/>
  <c r="B37" i="8" s="1"/>
  <c r="L44" i="6"/>
  <c r="B36" i="8" s="1"/>
</calcChain>
</file>

<file path=xl/sharedStrings.xml><?xml version="1.0" encoding="utf-8"?>
<sst xmlns="http://schemas.openxmlformats.org/spreadsheetml/2006/main" count="221" uniqueCount="141">
  <si>
    <t>29er</t>
  </si>
  <si>
    <t xml:space="preserve">Laser                       </t>
  </si>
  <si>
    <t xml:space="preserve">Laser Radial &amp; M   </t>
  </si>
  <si>
    <t xml:space="preserve">Albacore                   </t>
  </si>
  <si>
    <t xml:space="preserve">CL 16                       </t>
  </si>
  <si>
    <t xml:space="preserve">Optimist                  </t>
  </si>
  <si>
    <t xml:space="preserve">Sunfish Racing       </t>
  </si>
  <si>
    <t xml:space="preserve">Tasar                       </t>
  </si>
  <si>
    <t xml:space="preserve">Hobie 18                  </t>
  </si>
  <si>
    <t xml:space="preserve">Wayfarer                 </t>
  </si>
  <si>
    <t>RACE RESULTS</t>
  </si>
  <si>
    <t>Race One:</t>
  </si>
  <si>
    <t>Finish Time</t>
  </si>
  <si>
    <t>Elapsed Minutes</t>
  </si>
  <si>
    <t>Elapsed Seconds</t>
  </si>
  <si>
    <t>#</t>
  </si>
  <si>
    <t>Handicap</t>
  </si>
  <si>
    <t>Patti</t>
  </si>
  <si>
    <t>Penny</t>
  </si>
  <si>
    <t>Race Two:</t>
  </si>
  <si>
    <t>Race Three</t>
  </si>
  <si>
    <t>Race Four</t>
  </si>
  <si>
    <t>Race Five</t>
  </si>
  <si>
    <t>B Kelly</t>
  </si>
  <si>
    <t>Jean</t>
  </si>
  <si>
    <t>Feavers</t>
  </si>
  <si>
    <t>Dave L</t>
  </si>
  <si>
    <t>Dave H</t>
  </si>
  <si>
    <t>Sharlene</t>
  </si>
  <si>
    <t>Matthew</t>
  </si>
  <si>
    <t>Sarah</t>
  </si>
  <si>
    <t>Ian</t>
  </si>
  <si>
    <t>x</t>
  </si>
  <si>
    <t>Boat</t>
  </si>
  <si>
    <t>z1</t>
  </si>
  <si>
    <t>z2</t>
  </si>
  <si>
    <t>z3</t>
  </si>
  <si>
    <t>Make Entries only in             colour cells</t>
  </si>
  <si>
    <t xml:space="preserve">xEurope Dinghy         </t>
  </si>
  <si>
    <t xml:space="preserve">xEnterprise                 </t>
  </si>
  <si>
    <t xml:space="preserve">xCL 14                       </t>
  </si>
  <si>
    <t xml:space="preserve">xFinn                          </t>
  </si>
  <si>
    <t xml:space="preserve">xFireball                    </t>
  </si>
  <si>
    <t xml:space="preserve">xFlying Dutchman     </t>
  </si>
  <si>
    <t xml:space="preserve">xFlying Junior            </t>
  </si>
  <si>
    <t xml:space="preserve">xHobie 12                  </t>
  </si>
  <si>
    <t xml:space="preserve">xHobie 14                  </t>
  </si>
  <si>
    <t xml:space="preserve">xHobie 16                  </t>
  </si>
  <si>
    <t xml:space="preserve">xHobie 17                  </t>
  </si>
  <si>
    <t xml:space="preserve">xInvitation                 </t>
  </si>
  <si>
    <t xml:space="preserve">xJY 15                       </t>
  </si>
  <si>
    <t xml:space="preserve">xLazy E                    </t>
  </si>
  <si>
    <t xml:space="preserve">xLightning                </t>
  </si>
  <si>
    <t>xMacgregor 22</t>
  </si>
  <si>
    <t>xMacgregor 24</t>
  </si>
  <si>
    <t xml:space="preserve">xMartin 14                </t>
  </si>
  <si>
    <t xml:space="preserve">xMirror Dinghy        </t>
  </si>
  <si>
    <t xml:space="preserve">xSailfish                   </t>
  </si>
  <si>
    <t xml:space="preserve">xSea Spray 15           </t>
  </si>
  <si>
    <t>xTanzer 16</t>
  </si>
  <si>
    <t xml:space="preserve">xWindmill                 </t>
  </si>
  <si>
    <t xml:space="preserve">xY-Flyer                    </t>
  </si>
  <si>
    <t>x420</t>
  </si>
  <si>
    <t>Skipper</t>
  </si>
  <si>
    <t>Race Results for</t>
  </si>
  <si>
    <t>RACE 2</t>
  </si>
  <si>
    <t>RACE 3</t>
  </si>
  <si>
    <t>RACE 4</t>
  </si>
  <si>
    <t>RACE 5</t>
  </si>
  <si>
    <t>?</t>
  </si>
  <si>
    <t>Laser 4.7</t>
  </si>
  <si>
    <t xml:space="preserve">Laser &gt;&gt;               </t>
  </si>
  <si>
    <t>Hobie 20</t>
  </si>
  <si>
    <t xml:space="preserve">xByte                         </t>
  </si>
  <si>
    <t xml:space="preserve">Bombardier              </t>
  </si>
  <si>
    <t>D-PN</t>
  </si>
  <si>
    <t>PHRF</t>
  </si>
  <si>
    <t>Macgregor 26 DB</t>
  </si>
  <si>
    <t xml:space="preserve">Macgregor 26 </t>
  </si>
  <si>
    <t>Macgregor 26 X</t>
  </si>
  <si>
    <t>CS 22 SK</t>
  </si>
  <si>
    <t>Montgomery 17</t>
  </si>
  <si>
    <t>Notes:</t>
  </si>
  <si>
    <t>Catalina 22(Skene)</t>
  </si>
  <si>
    <t>For DNS, do not enter any data</t>
  </si>
  <si>
    <t>Wendy</t>
  </si>
  <si>
    <t>Phil</t>
  </si>
  <si>
    <t>Macgregor 26</t>
  </si>
  <si>
    <t>Macgregor 26x</t>
  </si>
  <si>
    <t>Macgregor 26DB</t>
  </si>
  <si>
    <t>CS22</t>
  </si>
  <si>
    <t>KB &amp; Cat Corr Time</t>
  </si>
  <si>
    <t>KB &amp; Cat Position</t>
  </si>
  <si>
    <t>Dinghy Corr time</t>
  </si>
  <si>
    <t>Dinghy position</t>
  </si>
  <si>
    <t>Craig  B</t>
  </si>
  <si>
    <t>Conditions:</t>
  </si>
  <si>
    <t>RACE 1</t>
  </si>
  <si>
    <t>Al</t>
  </si>
  <si>
    <t>Evan</t>
  </si>
  <si>
    <t>Anna</t>
  </si>
  <si>
    <t>PHRF-NE</t>
  </si>
  <si>
    <t>Zest</t>
  </si>
  <si>
    <t>Catalina 22 SK no spin (Skene)</t>
  </si>
  <si>
    <t>USPHRF</t>
  </si>
  <si>
    <t xml:space="preserve">Catalina 22 sk  </t>
  </si>
  <si>
    <t xml:space="preserve">Oday 19 </t>
  </si>
  <si>
    <t>(Oday) Mariner 19 cb</t>
  </si>
  <si>
    <t>Oday Mar 19</t>
  </si>
  <si>
    <t xml:space="preserve">xTanzer 22                </t>
  </si>
  <si>
    <t>Garth</t>
  </si>
  <si>
    <t>M16 Scow2p</t>
  </si>
  <si>
    <t>MC Scow1p</t>
  </si>
  <si>
    <t>RYA 2025</t>
  </si>
  <si>
    <t>FALCON SAILING CLUB</t>
  </si>
  <si>
    <r>
      <rPr>
        <b/>
        <sz val="22"/>
        <color rgb="FF000000"/>
        <rFont val="Calibri"/>
        <family val="2"/>
      </rPr>
      <t>Date:</t>
    </r>
    <r>
      <rPr>
        <sz val="22"/>
        <color rgb="FF000000"/>
        <rFont val="Calibri"/>
        <family val="2"/>
      </rPr>
      <t xml:space="preserve"> </t>
    </r>
  </si>
  <si>
    <t>leave corrected time of 2000 or 200</t>
  </si>
  <si>
    <t xml:space="preserve">Hobie 16   </t>
  </si>
  <si>
    <t>Make Entries only in             orange cells</t>
  </si>
  <si>
    <t>Make Entries only in orange cells</t>
  </si>
  <si>
    <t>Guest 1</t>
  </si>
  <si>
    <t>Sirius 21</t>
  </si>
  <si>
    <t>Start minutes included:</t>
  </si>
  <si>
    <t xml:space="preserve">Finish Time </t>
  </si>
  <si>
    <t>Example: 20 min 35 seconds enter 20.35</t>
  </si>
  <si>
    <t>Enter seconds as if decimal:</t>
  </si>
  <si>
    <t>Position</t>
  </si>
  <si>
    <t>Keelboats</t>
  </si>
  <si>
    <t>25-20</t>
  </si>
  <si>
    <t>Musto Skiff</t>
  </si>
  <si>
    <t>Kevin</t>
  </si>
  <si>
    <t xml:space="preserve">RS Vision </t>
  </si>
  <si>
    <t>Ben</t>
  </si>
  <si>
    <t>Bennet Baker</t>
  </si>
  <si>
    <t>Claire</t>
  </si>
  <si>
    <t>Cole Baker</t>
  </si>
  <si>
    <t>Lisa</t>
  </si>
  <si>
    <t>Marcello</t>
  </si>
  <si>
    <t>Shelley</t>
  </si>
  <si>
    <t>Gwen</t>
  </si>
  <si>
    <t xml:space="preserve">Elapsed 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</si>
</sst>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#,##0.0"/>
    <numFmt numFmtId="166" formatCode="0.0"/>
  </numFmts>
  <fonts count="34">
    <font>
      <sz val="11"/>
      <name val="Calibri"/>
    </font>
    <font>
      <b/>
      <sz val="28"/>
      <color rgb="FF000000"/>
      <name val="Calibri"/>
      <family val="2"/>
    </font>
    <font>
      <sz val="10"/>
      <color rgb="FFFF0000"/>
      <name val="Arial"/>
      <family val="2"/>
    </font>
    <font>
      <b/>
      <sz val="14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b/>
      <u/>
      <sz val="12"/>
      <color rgb="FF000000"/>
      <name val="Arial Black"/>
      <family val="2"/>
    </font>
    <font>
      <b/>
      <sz val="9"/>
      <color rgb="FFFF000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u/>
      <sz val="12"/>
      <color rgb="FF000000"/>
      <name val="Arial Black"/>
      <family val="2"/>
    </font>
    <font>
      <sz val="9"/>
      <color rgb="FF000000"/>
      <name val="Times New Roman"/>
      <family val="1"/>
    </font>
    <font>
      <sz val="1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name val="Serifa BT"/>
      <charset val="134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0"/>
      <color rgb="FFFF0000"/>
      <name val="Arial"/>
      <family val="2"/>
    </font>
    <font>
      <b/>
      <sz val="10"/>
      <color rgb="FF333333"/>
      <name val="Arial"/>
      <family val="2"/>
    </font>
    <font>
      <b/>
      <sz val="28"/>
      <name val="Calibri"/>
      <family val="2"/>
    </font>
    <font>
      <sz val="18"/>
      <color rgb="FF000000"/>
      <name val="Calibri"/>
      <family val="2"/>
    </font>
    <font>
      <sz val="22"/>
      <color rgb="FF000000"/>
      <name val="Calibri"/>
      <family val="2"/>
    </font>
    <font>
      <b/>
      <sz val="22"/>
      <color rgb="FF000000"/>
      <name val="Calibri"/>
      <family val="2"/>
    </font>
    <font>
      <b/>
      <sz val="12"/>
      <color rgb="FFFF0000"/>
      <name val="Times New Roman"/>
      <family val="1"/>
    </font>
    <font>
      <b/>
      <sz val="11"/>
      <color theme="3" tint="0.39997558519241921"/>
      <name val="Calibri"/>
      <family val="2"/>
    </font>
    <font>
      <sz val="8"/>
      <name val="Calibri"/>
      <family val="2"/>
    </font>
    <font>
      <sz val="16"/>
      <name val="Calibri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>
      <protection locked="0"/>
    </xf>
  </cellStyleXfs>
  <cellXfs count="83">
    <xf numFmtId="0" fontId="0" fillId="0" borderId="0" xfId="0">
      <alignment vertical="center"/>
    </xf>
    <xf numFmtId="0" fontId="2" fillId="0" borderId="0" xfId="1" applyFont="1">
      <protection locked="0"/>
    </xf>
    <xf numFmtId="0" fontId="3" fillId="0" borderId="0" xfId="0" applyFont="1">
      <alignment vertical="center"/>
    </xf>
    <xf numFmtId="0" fontId="6" fillId="0" borderId="0" xfId="0" applyFont="1" applyAlignment="1"/>
    <xf numFmtId="0" fontId="7" fillId="0" borderId="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/>
    </xf>
    <xf numFmtId="0" fontId="10" fillId="0" borderId="2" xfId="0" applyFont="1" applyBorder="1" applyAlignment="1"/>
    <xf numFmtId="0" fontId="8" fillId="0" borderId="3" xfId="0" applyFont="1" applyBorder="1" applyAlignment="1"/>
    <xf numFmtId="0" fontId="8" fillId="0" borderId="5" xfId="0" applyFont="1" applyBorder="1" applyAlignment="1">
      <alignment horizontal="center"/>
    </xf>
    <xf numFmtId="0" fontId="12" fillId="2" borderId="6" xfId="0" applyFont="1" applyFill="1" applyBorder="1" applyAlignment="1"/>
    <xf numFmtId="0" fontId="12" fillId="2" borderId="7" xfId="0" applyFont="1" applyFill="1" applyBorder="1" applyAlignment="1"/>
    <xf numFmtId="4" fontId="12" fillId="2" borderId="8" xfId="0" applyNumberFormat="1" applyFont="1" applyFill="1" applyBorder="1" applyAlignment="1">
      <alignment horizontal="center"/>
    </xf>
    <xf numFmtId="165" fontId="12" fillId="0" borderId="7" xfId="0" applyNumberFormat="1" applyFont="1" applyBorder="1" applyAlignment="1">
      <alignment horizontal="center"/>
    </xf>
    <xf numFmtId="165" fontId="12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2" borderId="10" xfId="0" applyFont="1" applyFill="1" applyBorder="1" applyAlignment="1"/>
    <xf numFmtId="0" fontId="12" fillId="2" borderId="0" xfId="0" applyFont="1" applyFill="1" applyAlignment="1"/>
    <xf numFmtId="4" fontId="12" fillId="2" borderId="11" xfId="0" applyNumberFormat="1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2" fillId="2" borderId="9" xfId="0" applyFont="1" applyFill="1" applyBorder="1" applyAlignment="1"/>
    <xf numFmtId="0" fontId="13" fillId="0" borderId="0" xfId="0" applyFont="1" applyAlignment="1"/>
    <xf numFmtId="0" fontId="14" fillId="0" borderId="1" xfId="0" applyFont="1" applyBorder="1" applyAlignment="1">
      <alignment horizontal="right" vertical="center" wrapText="1"/>
    </xf>
    <xf numFmtId="4" fontId="12" fillId="2" borderId="13" xfId="0" applyNumberFormat="1" applyFont="1" applyFill="1" applyBorder="1" applyAlignment="1">
      <alignment horizontal="center"/>
    </xf>
    <xf numFmtId="4" fontId="12" fillId="2" borderId="10" xfId="0" applyNumberFormat="1" applyFont="1" applyFill="1" applyBorder="1" applyAlignment="1">
      <alignment horizontal="center"/>
    </xf>
    <xf numFmtId="0" fontId="16" fillId="0" borderId="0" xfId="0" applyFont="1" applyAlignment="1"/>
    <xf numFmtId="0" fontId="10" fillId="0" borderId="0" xfId="0" applyFont="1" applyAlignment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7" fillId="0" borderId="0" xfId="1" applyAlignment="1" applyProtection="1">
      <alignment horizontal="left"/>
    </xf>
    <xf numFmtId="166" fontId="17" fillId="0" borderId="0" xfId="1" applyNumberFormat="1" applyAlignment="1" applyProtection="1">
      <alignment horizontal="right"/>
    </xf>
    <xf numFmtId="0" fontId="17" fillId="0" borderId="0" xfId="1" applyProtection="1"/>
    <xf numFmtId="0" fontId="18" fillId="0" borderId="0" xfId="1" applyFont="1" applyAlignment="1" applyProtection="1">
      <alignment horizontal="left"/>
    </xf>
    <xf numFmtId="166" fontId="18" fillId="0" borderId="0" xfId="1" applyNumberFormat="1" applyFont="1" applyAlignment="1" applyProtection="1">
      <alignment horizontal="right"/>
    </xf>
    <xf numFmtId="0" fontId="19" fillId="0" borderId="0" xfId="1" applyFont="1" applyProtection="1"/>
    <xf numFmtId="0" fontId="20" fillId="0" borderId="16" xfId="1" applyFont="1" applyBorder="1" applyProtection="1"/>
    <xf numFmtId="0" fontId="23" fillId="0" borderId="0" xfId="1" applyFont="1">
      <protection locked="0"/>
    </xf>
    <xf numFmtId="0" fontId="24" fillId="0" borderId="0" xfId="0" applyFont="1">
      <alignment vertical="center"/>
    </xf>
    <xf numFmtId="0" fontId="0" fillId="4" borderId="0" xfId="0" applyFill="1">
      <alignment vertical="center"/>
    </xf>
    <xf numFmtId="0" fontId="17" fillId="4" borderId="0" xfId="1" applyFill="1" applyProtection="1"/>
    <xf numFmtId="0" fontId="15" fillId="0" borderId="0" xfId="0" applyFont="1">
      <alignment vertical="center"/>
    </xf>
    <xf numFmtId="1" fontId="18" fillId="0" borderId="0" xfId="1" applyNumberFormat="1" applyFont="1" applyAlignment="1" applyProtection="1">
      <alignment horizontal="right"/>
    </xf>
    <xf numFmtId="1" fontId="17" fillId="0" borderId="0" xfId="1" applyNumberFormat="1" applyProtection="1"/>
    <xf numFmtId="1" fontId="19" fillId="0" borderId="0" xfId="1" applyNumberFormat="1" applyFont="1" applyProtection="1"/>
    <xf numFmtId="1" fontId="17" fillId="0" borderId="0" xfId="1" applyNumberFormat="1" applyAlignment="1" applyProtection="1">
      <alignment horizontal="right"/>
    </xf>
    <xf numFmtId="0" fontId="25" fillId="0" borderId="0" xfId="0" applyFont="1">
      <alignment vertical="center"/>
    </xf>
    <xf numFmtId="0" fontId="27" fillId="0" borderId="0" xfId="0" applyFont="1" applyAlignment="1">
      <alignment horizontal="right"/>
    </xf>
    <xf numFmtId="1" fontId="17" fillId="3" borderId="0" xfId="1" applyNumberFormat="1" applyFill="1" applyProtection="1"/>
    <xf numFmtId="1" fontId="18" fillId="3" borderId="0" xfId="1" applyNumberFormat="1" applyFont="1" applyFill="1" applyAlignment="1" applyProtection="1">
      <alignment horizontal="right"/>
    </xf>
    <xf numFmtId="0" fontId="17" fillId="0" borderId="0" xfId="1" applyAlignment="1" applyProtection="1">
      <alignment horizontal="right"/>
    </xf>
    <xf numFmtId="0" fontId="4" fillId="2" borderId="0" xfId="0" applyFont="1" applyFill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/>
    </xf>
    <xf numFmtId="0" fontId="8" fillId="0" borderId="4" xfId="0" applyFont="1" applyBorder="1" applyAlignment="1"/>
    <xf numFmtId="0" fontId="29" fillId="0" borderId="17" xfId="0" applyFont="1" applyBorder="1" applyAlignment="1">
      <alignment horizontal="right" vertical="center" wrapText="1"/>
    </xf>
    <xf numFmtId="0" fontId="0" fillId="0" borderId="17" xfId="0" applyBorder="1">
      <alignment vertical="center"/>
    </xf>
    <xf numFmtId="0" fontId="30" fillId="0" borderId="17" xfId="0" applyFont="1" applyBorder="1" applyAlignment="1">
      <alignment horizontal="center" vertical="center" wrapText="1"/>
    </xf>
    <xf numFmtId="0" fontId="8" fillId="5" borderId="0" xfId="0" applyFont="1" applyFill="1" applyAlignment="1">
      <alignment horizontal="center"/>
    </xf>
    <xf numFmtId="0" fontId="12" fillId="5" borderId="0" xfId="0" applyFont="1" applyFill="1" applyAlignment="1"/>
    <xf numFmtId="0" fontId="0" fillId="5" borderId="0" xfId="0" applyFill="1">
      <alignment vertical="center"/>
    </xf>
    <xf numFmtId="0" fontId="12" fillId="5" borderId="0" xfId="0" applyFont="1" applyFill="1" applyAlignment="1">
      <alignment horizontal="center"/>
    </xf>
    <xf numFmtId="0" fontId="32" fillId="0" borderId="0" xfId="0" applyFont="1">
      <alignment vertical="center"/>
    </xf>
    <xf numFmtId="4" fontId="26" fillId="2" borderId="11" xfId="0" applyNumberFormat="1" applyFont="1" applyFill="1" applyBorder="1" applyAlignment="1">
      <alignment horizontal="center"/>
    </xf>
    <xf numFmtId="0" fontId="33" fillId="0" borderId="0" xfId="1" applyFont="1">
      <protection locked="0"/>
    </xf>
    <xf numFmtId="0" fontId="30" fillId="0" borderId="14" xfId="0" applyFont="1" applyBorder="1" applyAlignment="1">
      <alignment vertical="center" wrapText="1"/>
    </xf>
    <xf numFmtId="0" fontId="30" fillId="0" borderId="15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0" xfId="0" applyFont="1" applyAlignment="1"/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17" xfId="0" applyFont="1" applyBorder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164" fontId="5" fillId="2" borderId="0" xfId="0" applyNumberFormat="1" applyFont="1" applyFill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" fontId="0" fillId="0" borderId="0" xfId="0" applyNumberFormat="1">
      <alignment vertical="center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D6BD3-9BCB-4769-8736-FB66CE5AE31B}">
  <sheetPr>
    <pageSetUpPr fitToPage="1"/>
  </sheetPr>
  <dimension ref="A1:P94"/>
  <sheetViews>
    <sheetView tabSelected="1" topLeftCell="A5" workbookViewId="0">
      <selection activeCell="F78" sqref="F78:H94"/>
    </sheetView>
  </sheetViews>
  <sheetFormatPr defaultColWidth="9" defaultRowHeight="14.25"/>
  <cols>
    <col min="1" max="1" width="4" customWidth="1"/>
    <col min="2" max="2" width="19.9296875" customWidth="1"/>
    <col min="3" max="3" width="21" customWidth="1"/>
    <col min="4" max="4" width="2.796875" customWidth="1"/>
    <col min="5" max="7" width="9.53125" customWidth="1"/>
    <col min="8" max="8" width="9.9296875" customWidth="1"/>
    <col min="9" max="9" width="3.59765625" customWidth="1"/>
    <col min="13" max="13" width="3.33203125" customWidth="1"/>
  </cols>
  <sheetData>
    <row r="1" spans="1:16" ht="31.5" customHeight="1">
      <c r="B1" s="44" t="s">
        <v>114</v>
      </c>
      <c r="F1" s="45" t="s">
        <v>115</v>
      </c>
      <c r="G1" s="79"/>
      <c r="H1" s="79"/>
      <c r="J1" s="61" t="s">
        <v>122</v>
      </c>
      <c r="N1" s="62">
        <v>3</v>
      </c>
    </row>
    <row r="2" spans="1:16" ht="14.45" customHeight="1">
      <c r="B2" s="78" t="s">
        <v>10</v>
      </c>
      <c r="C2" s="78"/>
      <c r="D2" s="78"/>
      <c r="E2" s="78"/>
      <c r="F2" s="80" t="s">
        <v>119</v>
      </c>
      <c r="G2" s="81"/>
      <c r="H2" s="81"/>
    </row>
    <row r="3" spans="1:16" ht="15" customHeight="1">
      <c r="B3" s="78"/>
      <c r="C3" s="78"/>
      <c r="D3" s="78"/>
      <c r="E3" s="78"/>
      <c r="F3" s="81"/>
      <c r="G3" s="81"/>
      <c r="H3" s="81"/>
      <c r="J3" s="1" t="s">
        <v>84</v>
      </c>
      <c r="K3" s="1"/>
      <c r="L3" s="1"/>
      <c r="M3" s="1"/>
    </row>
    <row r="4" spans="1:16" ht="22.9" customHeight="1">
      <c r="C4" s="2" t="s">
        <v>96</v>
      </c>
      <c r="D4" s="49"/>
      <c r="E4" s="49"/>
      <c r="F4" s="49"/>
      <c r="G4" s="49"/>
      <c r="H4" s="49"/>
      <c r="J4" s="1" t="s">
        <v>116</v>
      </c>
      <c r="K4" s="1"/>
      <c r="L4" s="1"/>
      <c r="M4" s="1"/>
    </row>
    <row r="5" spans="1:16" ht="21.75" customHeight="1" thickBot="1">
      <c r="D5" s="63" t="s">
        <v>125</v>
      </c>
      <c r="E5" s="35"/>
      <c r="F5" s="1"/>
      <c r="H5" s="1" t="s">
        <v>124</v>
      </c>
      <c r="I5" s="1"/>
      <c r="K5" s="1"/>
      <c r="L5" s="1"/>
      <c r="M5" s="1"/>
    </row>
    <row r="6" spans="1:16" ht="30.4" customHeight="1" thickBot="1">
      <c r="B6" s="3" t="s">
        <v>11</v>
      </c>
      <c r="C6" s="54" t="s">
        <v>118</v>
      </c>
      <c r="E6" s="76" t="s">
        <v>123</v>
      </c>
      <c r="F6" s="76" t="s">
        <v>140</v>
      </c>
      <c r="G6" s="70" t="s">
        <v>13</v>
      </c>
      <c r="H6" s="70" t="s">
        <v>14</v>
      </c>
      <c r="J6" s="74" t="s">
        <v>16</v>
      </c>
      <c r="K6" s="72" t="s">
        <v>93</v>
      </c>
      <c r="L6" s="72" t="s">
        <v>94</v>
      </c>
      <c r="M6" s="51"/>
      <c r="N6" s="74" t="s">
        <v>16</v>
      </c>
      <c r="O6" s="70" t="s">
        <v>91</v>
      </c>
      <c r="P6" s="70" t="s">
        <v>92</v>
      </c>
    </row>
    <row r="7" spans="1:16" ht="14.65" thickBot="1">
      <c r="A7" s="5" t="s">
        <v>15</v>
      </c>
      <c r="B7" s="6" t="s">
        <v>63</v>
      </c>
      <c r="C7" s="53" t="s">
        <v>33</v>
      </c>
      <c r="E7" s="77"/>
      <c r="F7" s="77"/>
      <c r="G7" s="71"/>
      <c r="H7" s="71"/>
      <c r="I7" s="55"/>
      <c r="J7" s="75"/>
      <c r="K7" s="73"/>
      <c r="L7" s="73"/>
      <c r="M7" s="56"/>
      <c r="N7" s="75"/>
      <c r="O7" s="71"/>
      <c r="P7" s="71"/>
    </row>
    <row r="8" spans="1:16">
      <c r="A8" s="8">
        <v>1</v>
      </c>
      <c r="B8" s="9"/>
      <c r="C8" s="10"/>
      <c r="E8" s="11"/>
      <c r="F8" s="82">
        <f>E8-$N$1</f>
        <v>-3</v>
      </c>
      <c r="G8" s="13">
        <f>IF(E8&gt;0,INT(E8)-$N$1,0)</f>
        <v>0</v>
      </c>
      <c r="H8" s="13">
        <f>IF(E8&gt;0,(F8-G8)*100,0)</f>
        <v>0</v>
      </c>
      <c r="J8" t="e">
        <f>VLOOKUP(C8,Hcaps!$A$2:$D$63,4,FALSE)</f>
        <v>#N/A</v>
      </c>
      <c r="K8">
        <f t="shared" ref="K8:K22" si="0">IF(G8=0,20000,((G8*60)+H8)*1000/J8)</f>
        <v>20000</v>
      </c>
      <c r="L8" s="13">
        <f>RANK(K8,$K$8:$K$22,1)</f>
        <v>1</v>
      </c>
      <c r="M8" s="52"/>
      <c r="N8" t="e">
        <f>VLOOKUP(C8,Hcaps!$A$2:$D$31,4,FALSE)</f>
        <v>#N/A</v>
      </c>
      <c r="O8" s="13">
        <f t="shared" ref="O8:O22" si="1">IF(E8=0,200,((G8*60)+H8)/N8)</f>
        <v>200</v>
      </c>
      <c r="P8" s="13">
        <f t="shared" ref="P8:P22" si="2">RANK(O8,$O$8:$O$22,1)</f>
        <v>1</v>
      </c>
    </row>
    <row r="9" spans="1:16">
      <c r="A9" s="14">
        <v>2</v>
      </c>
      <c r="B9" s="15"/>
      <c r="C9" s="16"/>
      <c r="E9" s="17"/>
      <c r="F9" s="82">
        <f t="shared" ref="F9:F12" si="3">E9-$N$1</f>
        <v>-3</v>
      </c>
      <c r="G9" s="13">
        <f t="shared" ref="G9:G22" si="4">IF(E9&gt;0,INT(E9)-$N$1,0)</f>
        <v>0</v>
      </c>
      <c r="H9" s="13">
        <f t="shared" ref="H9:H22" si="5">IF(E9&gt;0,(F9-G9)*100,0)</f>
        <v>0</v>
      </c>
      <c r="J9" t="e">
        <f>VLOOKUP(C9,Hcaps!$A$2:$D$63,4,FALSE)</f>
        <v>#N/A</v>
      </c>
      <c r="K9">
        <f t="shared" si="0"/>
        <v>20000</v>
      </c>
      <c r="L9" s="13">
        <f t="shared" ref="L9:L22" si="6">RANK(K9,$K$8:$K$22,1)</f>
        <v>1</v>
      </c>
      <c r="M9" s="52"/>
      <c r="N9" t="e">
        <f>VLOOKUP(C9,Hcaps!$A$2:$D$31,4,FALSE)</f>
        <v>#N/A</v>
      </c>
      <c r="O9" s="13">
        <f t="shared" si="1"/>
        <v>200</v>
      </c>
      <c r="P9" s="13">
        <f t="shared" si="2"/>
        <v>1</v>
      </c>
    </row>
    <row r="10" spans="1:16">
      <c r="A10" s="18">
        <v>3</v>
      </c>
      <c r="B10" s="15"/>
      <c r="C10" s="19"/>
      <c r="E10" s="17"/>
      <c r="F10" s="82">
        <f t="shared" si="3"/>
        <v>-3</v>
      </c>
      <c r="G10" s="13">
        <f t="shared" si="4"/>
        <v>0</v>
      </c>
      <c r="H10" s="13">
        <f t="shared" si="5"/>
        <v>0</v>
      </c>
      <c r="J10" t="e">
        <f>VLOOKUP(C10,Hcaps!$A$2:$D$63,4,FALSE)</f>
        <v>#N/A</v>
      </c>
      <c r="K10">
        <f t="shared" si="0"/>
        <v>20000</v>
      </c>
      <c r="L10" s="13">
        <f t="shared" si="6"/>
        <v>1</v>
      </c>
      <c r="M10" s="52"/>
      <c r="N10" t="e">
        <f>VLOOKUP(C10,Hcaps!$A$2:$D$31,4,FALSE)</f>
        <v>#N/A</v>
      </c>
      <c r="O10" s="13">
        <f t="shared" si="1"/>
        <v>200</v>
      </c>
      <c r="P10" s="13">
        <f t="shared" si="2"/>
        <v>1</v>
      </c>
    </row>
    <row r="11" spans="1:16">
      <c r="A11" s="14">
        <v>4</v>
      </c>
      <c r="B11" s="15"/>
      <c r="C11" s="19"/>
      <c r="E11" s="17"/>
      <c r="F11" s="82">
        <f t="shared" si="3"/>
        <v>-3</v>
      </c>
      <c r="G11" s="13">
        <f t="shared" si="4"/>
        <v>0</v>
      </c>
      <c r="H11" s="13">
        <f t="shared" si="5"/>
        <v>0</v>
      </c>
      <c r="J11" t="e">
        <f>VLOOKUP(C11,Hcaps!$A$2:$D$63,4,FALSE)</f>
        <v>#N/A</v>
      </c>
      <c r="K11">
        <f t="shared" si="0"/>
        <v>20000</v>
      </c>
      <c r="L11" s="13">
        <f t="shared" si="6"/>
        <v>1</v>
      </c>
      <c r="M11" s="52"/>
      <c r="N11" t="e">
        <f>VLOOKUP(C11,Hcaps!$A$2:$D$31,4,FALSE)</f>
        <v>#N/A</v>
      </c>
      <c r="O11" s="13">
        <f t="shared" si="1"/>
        <v>200</v>
      </c>
      <c r="P11" s="13">
        <f t="shared" si="2"/>
        <v>1</v>
      </c>
    </row>
    <row r="12" spans="1:16">
      <c r="A12" s="18">
        <v>5</v>
      </c>
      <c r="B12" s="15"/>
      <c r="C12" s="19"/>
      <c r="E12" s="17"/>
      <c r="F12" s="82">
        <f t="shared" si="3"/>
        <v>-3</v>
      </c>
      <c r="G12" s="13">
        <f t="shared" si="4"/>
        <v>0</v>
      </c>
      <c r="H12" s="13">
        <f t="shared" si="5"/>
        <v>0</v>
      </c>
      <c r="J12" t="e">
        <f>VLOOKUP(C12,Hcaps!$A$2:$D$63,4,FALSE)</f>
        <v>#N/A</v>
      </c>
      <c r="K12">
        <f t="shared" si="0"/>
        <v>20000</v>
      </c>
      <c r="L12" s="13">
        <f t="shared" si="6"/>
        <v>1</v>
      </c>
      <c r="M12" s="52"/>
      <c r="N12" t="e">
        <f>VLOOKUP(C12,Hcaps!$A$2:$D$31,4,FALSE)</f>
        <v>#N/A</v>
      </c>
      <c r="O12" s="13">
        <f t="shared" si="1"/>
        <v>200</v>
      </c>
      <c r="P12" s="13">
        <f t="shared" si="2"/>
        <v>1</v>
      </c>
    </row>
    <row r="13" spans="1:16">
      <c r="A13" s="14">
        <v>6</v>
      </c>
      <c r="B13" s="15"/>
      <c r="C13" s="19"/>
      <c r="E13" s="17"/>
      <c r="F13" s="82">
        <f>E13-$N$1</f>
        <v>-3</v>
      </c>
      <c r="G13" s="13">
        <f t="shared" si="4"/>
        <v>0</v>
      </c>
      <c r="H13" s="13">
        <f t="shared" si="5"/>
        <v>0</v>
      </c>
      <c r="J13" t="e">
        <f>VLOOKUP(C13,Hcaps!$A$2:$D$63,4,FALSE)</f>
        <v>#N/A</v>
      </c>
      <c r="K13">
        <f t="shared" si="0"/>
        <v>20000</v>
      </c>
      <c r="L13" s="13">
        <f t="shared" si="6"/>
        <v>1</v>
      </c>
      <c r="M13" s="52"/>
      <c r="N13" t="e">
        <f>VLOOKUP(C13,Hcaps!$A$2:$D$31,4,FALSE)</f>
        <v>#N/A</v>
      </c>
      <c r="O13" s="13">
        <f t="shared" si="1"/>
        <v>200</v>
      </c>
      <c r="P13" s="13">
        <f t="shared" si="2"/>
        <v>1</v>
      </c>
    </row>
    <row r="14" spans="1:16">
      <c r="A14" s="18">
        <v>7</v>
      </c>
      <c r="B14" s="15"/>
      <c r="C14" s="19"/>
      <c r="E14" s="17"/>
      <c r="F14" s="82">
        <f t="shared" ref="F14:F22" si="7">E14-$N$1</f>
        <v>-3</v>
      </c>
      <c r="G14" s="13">
        <f t="shared" si="4"/>
        <v>0</v>
      </c>
      <c r="H14" s="13">
        <f t="shared" si="5"/>
        <v>0</v>
      </c>
      <c r="J14" t="e">
        <f>VLOOKUP(C14,Hcaps!$A$2:$D$63,4,FALSE)</f>
        <v>#N/A</v>
      </c>
      <c r="K14">
        <f t="shared" si="0"/>
        <v>20000</v>
      </c>
      <c r="L14" s="13">
        <f t="shared" si="6"/>
        <v>1</v>
      </c>
      <c r="M14" s="52"/>
      <c r="N14" t="e">
        <f>VLOOKUP(C14,Hcaps!$A$2:$D$31,4,FALSE)</f>
        <v>#N/A</v>
      </c>
      <c r="O14" s="13">
        <f t="shared" si="1"/>
        <v>200</v>
      </c>
      <c r="P14" s="13">
        <f t="shared" si="2"/>
        <v>1</v>
      </c>
    </row>
    <row r="15" spans="1:16">
      <c r="A15" s="14">
        <v>8</v>
      </c>
      <c r="B15" s="15"/>
      <c r="C15" s="19"/>
      <c r="E15" s="17"/>
      <c r="F15" s="82">
        <f t="shared" si="7"/>
        <v>-3</v>
      </c>
      <c r="G15" s="13">
        <f t="shared" si="4"/>
        <v>0</v>
      </c>
      <c r="H15" s="13">
        <f t="shared" si="5"/>
        <v>0</v>
      </c>
      <c r="J15" t="e">
        <f>VLOOKUP(C15,Hcaps!$A$2:$D$63,4,FALSE)</f>
        <v>#N/A</v>
      </c>
      <c r="K15">
        <f t="shared" si="0"/>
        <v>20000</v>
      </c>
      <c r="L15" s="13">
        <f t="shared" si="6"/>
        <v>1</v>
      </c>
      <c r="M15" s="52"/>
      <c r="N15" t="e">
        <f>VLOOKUP(C15,Hcaps!$A$2:$D$31,4,FALSE)</f>
        <v>#N/A</v>
      </c>
      <c r="O15" s="13">
        <f t="shared" si="1"/>
        <v>200</v>
      </c>
      <c r="P15" s="13">
        <f t="shared" si="2"/>
        <v>1</v>
      </c>
    </row>
    <row r="16" spans="1:16">
      <c r="A16" s="18">
        <v>9</v>
      </c>
      <c r="B16" s="15"/>
      <c r="C16" s="19"/>
      <c r="E16" s="17"/>
      <c r="F16" s="82">
        <f t="shared" si="7"/>
        <v>-3</v>
      </c>
      <c r="G16" s="13">
        <f t="shared" si="4"/>
        <v>0</v>
      </c>
      <c r="H16" s="13">
        <f t="shared" si="5"/>
        <v>0</v>
      </c>
      <c r="J16" t="e">
        <f>VLOOKUP(C16,Hcaps!$A$2:$D$63,4,FALSE)</f>
        <v>#N/A</v>
      </c>
      <c r="K16">
        <f t="shared" si="0"/>
        <v>20000</v>
      </c>
      <c r="L16" s="13">
        <f t="shared" si="6"/>
        <v>1</v>
      </c>
      <c r="M16" s="52"/>
      <c r="N16" t="e">
        <f>VLOOKUP(C16,Hcaps!$A$2:$D$31,4,FALSE)</f>
        <v>#N/A</v>
      </c>
      <c r="O16" s="13">
        <f t="shared" si="1"/>
        <v>200</v>
      </c>
      <c r="P16" s="13">
        <f t="shared" si="2"/>
        <v>1</v>
      </c>
    </row>
    <row r="17" spans="1:16">
      <c r="A17" s="14">
        <v>10</v>
      </c>
      <c r="B17" s="15"/>
      <c r="C17" s="19"/>
      <c r="E17" s="17"/>
      <c r="F17" s="82">
        <f t="shared" si="7"/>
        <v>-3</v>
      </c>
      <c r="G17" s="13">
        <f t="shared" si="4"/>
        <v>0</v>
      </c>
      <c r="H17" s="13">
        <f t="shared" si="5"/>
        <v>0</v>
      </c>
      <c r="J17" t="e">
        <f>VLOOKUP(C17,Hcaps!$A$2:$D$63,4,FALSE)</f>
        <v>#N/A</v>
      </c>
      <c r="K17">
        <f t="shared" si="0"/>
        <v>20000</v>
      </c>
      <c r="L17" s="13">
        <f t="shared" si="6"/>
        <v>1</v>
      </c>
      <c r="M17" s="52"/>
      <c r="N17" t="e">
        <f>VLOOKUP(C17,Hcaps!$A$2:$D$31,4,FALSE)</f>
        <v>#N/A</v>
      </c>
      <c r="O17" s="13">
        <f t="shared" si="1"/>
        <v>200</v>
      </c>
      <c r="P17" s="13">
        <f t="shared" si="2"/>
        <v>1</v>
      </c>
    </row>
    <row r="18" spans="1:16">
      <c r="A18" s="18">
        <v>11</v>
      </c>
      <c r="B18" s="15"/>
      <c r="C18" s="19"/>
      <c r="E18" s="17"/>
      <c r="F18" s="82">
        <f t="shared" si="7"/>
        <v>-3</v>
      </c>
      <c r="G18" s="13">
        <f t="shared" si="4"/>
        <v>0</v>
      </c>
      <c r="H18" s="13">
        <f t="shared" si="5"/>
        <v>0</v>
      </c>
      <c r="J18" t="e">
        <f>VLOOKUP(C18,Hcaps!$A$2:$D$63,4,FALSE)</f>
        <v>#N/A</v>
      </c>
      <c r="K18">
        <f t="shared" si="0"/>
        <v>20000</v>
      </c>
      <c r="L18" s="13">
        <f t="shared" si="6"/>
        <v>1</v>
      </c>
      <c r="M18" s="52"/>
      <c r="N18" t="e">
        <f>VLOOKUP(C18,Hcaps!$A$2:$D$31,4,FALSE)</f>
        <v>#N/A</v>
      </c>
      <c r="O18" s="13">
        <f t="shared" si="1"/>
        <v>200</v>
      </c>
      <c r="P18" s="13">
        <f t="shared" si="2"/>
        <v>1</v>
      </c>
    </row>
    <row r="19" spans="1:16">
      <c r="A19" s="14">
        <v>12</v>
      </c>
      <c r="B19" s="15"/>
      <c r="C19" s="19"/>
      <c r="E19" s="17"/>
      <c r="F19" s="82">
        <f t="shared" si="7"/>
        <v>-3</v>
      </c>
      <c r="G19" s="13">
        <f t="shared" si="4"/>
        <v>0</v>
      </c>
      <c r="H19" s="13">
        <f t="shared" si="5"/>
        <v>0</v>
      </c>
      <c r="J19" t="e">
        <f>VLOOKUP(C19,Hcaps!$A$2:$D$63,4,FALSE)</f>
        <v>#N/A</v>
      </c>
      <c r="K19">
        <f t="shared" si="0"/>
        <v>20000</v>
      </c>
      <c r="L19" s="13">
        <f t="shared" si="6"/>
        <v>1</v>
      </c>
      <c r="M19" s="52"/>
      <c r="N19" t="e">
        <f>VLOOKUP(C19,Hcaps!$A$2:$D$31,4,FALSE)</f>
        <v>#N/A</v>
      </c>
      <c r="O19" s="13">
        <f t="shared" si="1"/>
        <v>200</v>
      </c>
      <c r="P19" s="13">
        <f t="shared" si="2"/>
        <v>1</v>
      </c>
    </row>
    <row r="20" spans="1:16">
      <c r="A20" s="18">
        <v>13</v>
      </c>
      <c r="B20" s="15"/>
      <c r="C20" s="19"/>
      <c r="E20" s="17"/>
      <c r="F20" s="82">
        <f t="shared" si="7"/>
        <v>-3</v>
      </c>
      <c r="G20" s="13">
        <f t="shared" si="4"/>
        <v>0</v>
      </c>
      <c r="H20" s="13">
        <f t="shared" si="5"/>
        <v>0</v>
      </c>
      <c r="J20" t="e">
        <f>VLOOKUP(C20,Hcaps!$A$2:$D$63,4,FALSE)</f>
        <v>#N/A</v>
      </c>
      <c r="K20">
        <f t="shared" si="0"/>
        <v>20000</v>
      </c>
      <c r="L20" s="13">
        <f t="shared" si="6"/>
        <v>1</v>
      </c>
      <c r="M20" s="52"/>
      <c r="N20" t="e">
        <f>VLOOKUP(C20,Hcaps!$A$2:$D$31,4,FALSE)</f>
        <v>#N/A</v>
      </c>
      <c r="O20" s="13">
        <f t="shared" si="1"/>
        <v>200</v>
      </c>
      <c r="P20" s="13">
        <f t="shared" si="2"/>
        <v>1</v>
      </c>
    </row>
    <row r="21" spans="1:16">
      <c r="A21" s="14">
        <v>14</v>
      </c>
      <c r="B21" s="15"/>
      <c r="C21" s="19"/>
      <c r="E21" s="17"/>
      <c r="F21" s="82">
        <f t="shared" si="7"/>
        <v>-3</v>
      </c>
      <c r="G21" s="13">
        <f t="shared" si="4"/>
        <v>0</v>
      </c>
      <c r="H21" s="13">
        <f t="shared" si="5"/>
        <v>0</v>
      </c>
      <c r="J21" t="e">
        <f>VLOOKUP(C21,Hcaps!$A$2:$D$63,4,FALSE)</f>
        <v>#N/A</v>
      </c>
      <c r="K21">
        <f t="shared" si="0"/>
        <v>20000</v>
      </c>
      <c r="L21" s="13">
        <f t="shared" si="6"/>
        <v>1</v>
      </c>
      <c r="M21" s="52"/>
      <c r="N21" t="e">
        <f>VLOOKUP(C21,Hcaps!$A$2:$D$31,4,FALSE)</f>
        <v>#N/A</v>
      </c>
      <c r="O21" s="13">
        <f t="shared" si="1"/>
        <v>200</v>
      </c>
      <c r="P21" s="13">
        <f t="shared" si="2"/>
        <v>1</v>
      </c>
    </row>
    <row r="22" spans="1:16">
      <c r="A22" s="18">
        <v>15</v>
      </c>
      <c r="B22" s="15"/>
      <c r="C22" s="19"/>
      <c r="E22" s="17"/>
      <c r="F22" s="82">
        <f t="shared" si="7"/>
        <v>-3</v>
      </c>
      <c r="G22" s="13">
        <f t="shared" si="4"/>
        <v>0</v>
      </c>
      <c r="H22" s="13">
        <f t="shared" si="5"/>
        <v>0</v>
      </c>
      <c r="J22" t="e">
        <f>VLOOKUP(C22,Hcaps!$A$2:$D$63,4,FALSE)</f>
        <v>#N/A</v>
      </c>
      <c r="K22">
        <f t="shared" si="0"/>
        <v>20000</v>
      </c>
      <c r="L22" s="13">
        <f t="shared" si="6"/>
        <v>1</v>
      </c>
      <c r="M22" s="52"/>
      <c r="N22" t="e">
        <f>VLOOKUP(C22,Hcaps!$A$2:$D$31,4,FALSE)</f>
        <v>#N/A</v>
      </c>
      <c r="O22" s="13">
        <f t="shared" si="1"/>
        <v>200</v>
      </c>
      <c r="P22" s="13">
        <f t="shared" si="2"/>
        <v>1</v>
      </c>
    </row>
    <row r="23" spans="1:16" ht="6.75" customHeight="1" thickBot="1">
      <c r="A23" s="57"/>
      <c r="B23" s="58"/>
      <c r="C23" s="58"/>
      <c r="D23" s="59"/>
      <c r="E23" s="58"/>
      <c r="F23" s="59"/>
      <c r="G23" s="60"/>
      <c r="H23" s="58"/>
      <c r="I23" s="59"/>
      <c r="J23" s="59"/>
      <c r="K23" s="59"/>
      <c r="L23" s="59"/>
      <c r="M23" s="59"/>
      <c r="N23" s="58"/>
      <c r="O23" s="58"/>
      <c r="P23" s="58"/>
    </row>
    <row r="24" spans="1:16" ht="24.75" customHeight="1" thickBot="1">
      <c r="B24" s="20" t="s">
        <v>19</v>
      </c>
      <c r="C24" s="4" t="s">
        <v>37</v>
      </c>
      <c r="E24" s="68" t="s">
        <v>12</v>
      </c>
      <c r="F24" s="76" t="s">
        <v>140</v>
      </c>
      <c r="G24" s="70" t="s">
        <v>13</v>
      </c>
      <c r="H24" s="70" t="s">
        <v>14</v>
      </c>
      <c r="J24" s="74" t="s">
        <v>16</v>
      </c>
      <c r="K24" s="72" t="s">
        <v>93</v>
      </c>
      <c r="L24" s="72" t="s">
        <v>94</v>
      </c>
      <c r="M24" s="51"/>
      <c r="N24" s="74" t="s">
        <v>16</v>
      </c>
      <c r="O24" s="70" t="s">
        <v>91</v>
      </c>
      <c r="P24" s="70" t="s">
        <v>92</v>
      </c>
    </row>
    <row r="25" spans="1:16" ht="14.65" thickBot="1">
      <c r="A25" s="5" t="s">
        <v>15</v>
      </c>
      <c r="B25" s="6" t="s">
        <v>63</v>
      </c>
      <c r="C25" s="7" t="s">
        <v>33</v>
      </c>
      <c r="E25" s="69"/>
      <c r="F25" s="77"/>
      <c r="G25" s="71"/>
      <c r="H25" s="71"/>
      <c r="I25" s="55"/>
      <c r="J25" s="75"/>
      <c r="K25" s="73"/>
      <c r="L25" s="73"/>
      <c r="M25" s="56"/>
      <c r="N25" s="75"/>
      <c r="O25" s="71"/>
      <c r="P25" s="71"/>
    </row>
    <row r="26" spans="1:16">
      <c r="A26" s="8">
        <v>1</v>
      </c>
      <c r="B26" s="9"/>
      <c r="C26" s="10"/>
      <c r="E26" s="22"/>
      <c r="F26" s="82">
        <f>E26-$N$1</f>
        <v>-3</v>
      </c>
      <c r="G26" s="13">
        <f>IF(E26&gt;0,INT(E26)-$N$1,0)</f>
        <v>0</v>
      </c>
      <c r="H26" s="13">
        <f>IF(E26&gt;0,(F26-G26)*100,0)</f>
        <v>0</v>
      </c>
      <c r="J26" t="e">
        <f>VLOOKUP(C26,Hcaps!$A$2:$D$63,4,FALSE)</f>
        <v>#N/A</v>
      </c>
      <c r="K26">
        <f t="shared" ref="K26:K40" si="8">IF(G26=0,20000,((G26*60)+H26)*1000/J26)</f>
        <v>20000</v>
      </c>
      <c r="L26" s="13">
        <f>RANK(K26,$K$26:$K$40,1)</f>
        <v>1</v>
      </c>
      <c r="M26" s="52"/>
      <c r="N26" t="e">
        <f>VLOOKUP(C26,Hcaps!$A$2:$D$31,4,FALSE)</f>
        <v>#N/A</v>
      </c>
      <c r="O26" s="12">
        <f t="shared" ref="O26:O40" si="9">IF(E26=0,200,((G26*60)+H26)/N26)</f>
        <v>200</v>
      </c>
      <c r="P26" s="12">
        <f t="shared" ref="P26:P40" si="10">RANK(O26,$O$26:$O$40,1)</f>
        <v>1</v>
      </c>
    </row>
    <row r="27" spans="1:16">
      <c r="A27" s="14">
        <v>2</v>
      </c>
      <c r="B27" s="15"/>
      <c r="C27" s="16"/>
      <c r="E27" s="23"/>
      <c r="F27" s="82">
        <f t="shared" ref="F27:F30" si="11">E27-$N$1</f>
        <v>-3</v>
      </c>
      <c r="G27" s="13">
        <f t="shared" ref="G27:G40" si="12">IF(E27&gt;0,INT(E27)-$N$1,0)</f>
        <v>0</v>
      </c>
      <c r="H27" s="13">
        <f t="shared" ref="H27:H40" si="13">IF(E27&gt;0,(F27-G27)*100,0)</f>
        <v>0</v>
      </c>
      <c r="J27" t="e">
        <f>VLOOKUP(C27,Hcaps!$A$2:$D$63,4,FALSE)</f>
        <v>#N/A</v>
      </c>
      <c r="K27">
        <f t="shared" si="8"/>
        <v>20000</v>
      </c>
      <c r="L27" s="13">
        <f t="shared" ref="L27:L40" si="14">RANK(K27,$K$26:$K$40,1)</f>
        <v>1</v>
      </c>
      <c r="M27" s="52"/>
      <c r="N27" t="e">
        <f>VLOOKUP(C27,Hcaps!$A$2:$D$31,4,FALSE)</f>
        <v>#N/A</v>
      </c>
      <c r="O27" s="13">
        <f t="shared" si="9"/>
        <v>200</v>
      </c>
      <c r="P27" s="13">
        <f t="shared" si="10"/>
        <v>1</v>
      </c>
    </row>
    <row r="28" spans="1:16">
      <c r="A28" s="18">
        <v>3</v>
      </c>
      <c r="B28" s="15"/>
      <c r="C28" s="19"/>
      <c r="E28" s="23"/>
      <c r="F28" s="82">
        <f t="shared" si="11"/>
        <v>-3</v>
      </c>
      <c r="G28" s="13">
        <f t="shared" si="12"/>
        <v>0</v>
      </c>
      <c r="H28" s="13">
        <f t="shared" si="13"/>
        <v>0</v>
      </c>
      <c r="J28" t="e">
        <f>VLOOKUP(C28,Hcaps!$A$2:$D$63,4,FALSE)</f>
        <v>#N/A</v>
      </c>
      <c r="K28">
        <f t="shared" si="8"/>
        <v>20000</v>
      </c>
      <c r="L28" s="13">
        <f t="shared" si="14"/>
        <v>1</v>
      </c>
      <c r="M28" s="52"/>
      <c r="N28" t="e">
        <f>VLOOKUP(C28,Hcaps!$A$2:$D$31,4,FALSE)</f>
        <v>#N/A</v>
      </c>
      <c r="O28" s="13">
        <f t="shared" si="9"/>
        <v>200</v>
      </c>
      <c r="P28" s="13">
        <f t="shared" si="10"/>
        <v>1</v>
      </c>
    </row>
    <row r="29" spans="1:16">
      <c r="A29" s="14">
        <v>4</v>
      </c>
      <c r="B29" s="15"/>
      <c r="C29" s="19"/>
      <c r="E29" s="23"/>
      <c r="F29" s="82">
        <f t="shared" si="11"/>
        <v>-3</v>
      </c>
      <c r="G29" s="13">
        <f t="shared" si="12"/>
        <v>0</v>
      </c>
      <c r="H29" s="13">
        <f t="shared" si="13"/>
        <v>0</v>
      </c>
      <c r="J29" t="e">
        <f>VLOOKUP(C29,Hcaps!$A$2:$D$63,4,FALSE)</f>
        <v>#N/A</v>
      </c>
      <c r="K29">
        <f t="shared" si="8"/>
        <v>20000</v>
      </c>
      <c r="L29" s="13">
        <f t="shared" si="14"/>
        <v>1</v>
      </c>
      <c r="M29" s="52"/>
      <c r="N29" t="e">
        <f>VLOOKUP(C29,Hcaps!$A$2:$D$31,4,FALSE)</f>
        <v>#N/A</v>
      </c>
      <c r="O29" s="13">
        <f t="shared" si="9"/>
        <v>200</v>
      </c>
      <c r="P29" s="13">
        <f t="shared" si="10"/>
        <v>1</v>
      </c>
    </row>
    <row r="30" spans="1:16">
      <c r="A30" s="18">
        <v>5</v>
      </c>
      <c r="B30" s="15"/>
      <c r="C30" s="19"/>
      <c r="E30" s="23"/>
      <c r="F30" s="82">
        <f t="shared" si="11"/>
        <v>-3</v>
      </c>
      <c r="G30" s="13">
        <f t="shared" si="12"/>
        <v>0</v>
      </c>
      <c r="H30" s="13">
        <f t="shared" si="13"/>
        <v>0</v>
      </c>
      <c r="J30" t="e">
        <f>VLOOKUP(C30,Hcaps!$A$2:$D$63,4,FALSE)</f>
        <v>#N/A</v>
      </c>
      <c r="K30">
        <f t="shared" si="8"/>
        <v>20000</v>
      </c>
      <c r="L30" s="13">
        <f t="shared" si="14"/>
        <v>1</v>
      </c>
      <c r="M30" s="52"/>
      <c r="N30" t="e">
        <f>VLOOKUP(C30,Hcaps!$A$2:$D$31,4,FALSE)</f>
        <v>#N/A</v>
      </c>
      <c r="O30" s="13">
        <f t="shared" si="9"/>
        <v>200</v>
      </c>
      <c r="P30" s="13">
        <f t="shared" si="10"/>
        <v>1</v>
      </c>
    </row>
    <row r="31" spans="1:16">
      <c r="A31" s="14">
        <v>6</v>
      </c>
      <c r="B31" s="15"/>
      <c r="C31" s="19"/>
      <c r="E31" s="23"/>
      <c r="F31" s="82">
        <f>E31-$N$1</f>
        <v>-3</v>
      </c>
      <c r="G31" s="13">
        <f t="shared" si="12"/>
        <v>0</v>
      </c>
      <c r="H31" s="13">
        <f t="shared" si="13"/>
        <v>0</v>
      </c>
      <c r="J31" t="e">
        <f>VLOOKUP(C31,Hcaps!$A$2:$D$63,4,FALSE)</f>
        <v>#N/A</v>
      </c>
      <c r="K31">
        <f t="shared" si="8"/>
        <v>20000</v>
      </c>
      <c r="L31" s="13">
        <f t="shared" si="14"/>
        <v>1</v>
      </c>
      <c r="M31" s="52"/>
      <c r="N31" t="e">
        <f>VLOOKUP(C31,Hcaps!$A$2:$D$31,4,FALSE)</f>
        <v>#N/A</v>
      </c>
      <c r="O31" s="13">
        <f t="shared" si="9"/>
        <v>200</v>
      </c>
      <c r="P31" s="13">
        <f t="shared" si="10"/>
        <v>1</v>
      </c>
    </row>
    <row r="32" spans="1:16">
      <c r="A32" s="18">
        <v>7</v>
      </c>
      <c r="B32" s="15"/>
      <c r="C32" s="19"/>
      <c r="E32" s="23"/>
      <c r="F32" s="82">
        <f t="shared" ref="F32:F40" si="15">E32-$N$1</f>
        <v>-3</v>
      </c>
      <c r="G32" s="13">
        <f t="shared" si="12"/>
        <v>0</v>
      </c>
      <c r="H32" s="13">
        <f t="shared" si="13"/>
        <v>0</v>
      </c>
      <c r="J32" t="e">
        <f>VLOOKUP(C32,Hcaps!$A$2:$D$63,4,FALSE)</f>
        <v>#N/A</v>
      </c>
      <c r="K32">
        <f t="shared" si="8"/>
        <v>20000</v>
      </c>
      <c r="L32" s="13">
        <f t="shared" si="14"/>
        <v>1</v>
      </c>
      <c r="M32" s="52"/>
      <c r="N32" t="e">
        <f>VLOOKUP(C32,Hcaps!$A$2:$D$31,4,FALSE)</f>
        <v>#N/A</v>
      </c>
      <c r="O32" s="13">
        <f t="shared" si="9"/>
        <v>200</v>
      </c>
      <c r="P32" s="13">
        <f t="shared" si="10"/>
        <v>1</v>
      </c>
    </row>
    <row r="33" spans="1:16">
      <c r="A33" s="14">
        <v>8</v>
      </c>
      <c r="B33" s="15"/>
      <c r="C33" s="19"/>
      <c r="E33" s="23"/>
      <c r="F33" s="82">
        <f t="shared" si="15"/>
        <v>-3</v>
      </c>
      <c r="G33" s="13">
        <f t="shared" si="12"/>
        <v>0</v>
      </c>
      <c r="H33" s="13">
        <f t="shared" si="13"/>
        <v>0</v>
      </c>
      <c r="J33" t="e">
        <f>VLOOKUP(C33,Hcaps!$A$2:$D$63,4,FALSE)</f>
        <v>#N/A</v>
      </c>
      <c r="K33">
        <f t="shared" si="8"/>
        <v>20000</v>
      </c>
      <c r="L33" s="13">
        <f t="shared" si="14"/>
        <v>1</v>
      </c>
      <c r="M33" s="52"/>
      <c r="N33" t="e">
        <f>VLOOKUP(C33,Hcaps!$A$2:$D$31,4,FALSE)</f>
        <v>#N/A</v>
      </c>
      <c r="O33" s="13">
        <f t="shared" si="9"/>
        <v>200</v>
      </c>
      <c r="P33" s="13">
        <f t="shared" si="10"/>
        <v>1</v>
      </c>
    </row>
    <row r="34" spans="1:16">
      <c r="A34" s="18">
        <v>9</v>
      </c>
      <c r="B34" s="15"/>
      <c r="C34" s="19"/>
      <c r="E34" s="23"/>
      <c r="F34" s="82">
        <f t="shared" si="15"/>
        <v>-3</v>
      </c>
      <c r="G34" s="13">
        <f t="shared" si="12"/>
        <v>0</v>
      </c>
      <c r="H34" s="13">
        <f t="shared" si="13"/>
        <v>0</v>
      </c>
      <c r="J34" t="e">
        <f>VLOOKUP(C34,Hcaps!$A$2:$D$63,4,FALSE)</f>
        <v>#N/A</v>
      </c>
      <c r="K34">
        <f t="shared" si="8"/>
        <v>20000</v>
      </c>
      <c r="L34" s="13">
        <f t="shared" si="14"/>
        <v>1</v>
      </c>
      <c r="M34" s="52"/>
      <c r="N34" t="e">
        <f>VLOOKUP(C34,Hcaps!$A$2:$D$31,4,FALSE)</f>
        <v>#N/A</v>
      </c>
      <c r="O34" s="13">
        <f t="shared" si="9"/>
        <v>200</v>
      </c>
      <c r="P34" s="13">
        <f t="shared" si="10"/>
        <v>1</v>
      </c>
    </row>
    <row r="35" spans="1:16">
      <c r="A35" s="14">
        <v>10</v>
      </c>
      <c r="B35" s="15"/>
      <c r="C35" s="19"/>
      <c r="E35" s="23"/>
      <c r="F35" s="82">
        <f t="shared" si="15"/>
        <v>-3</v>
      </c>
      <c r="G35" s="13">
        <f t="shared" si="12"/>
        <v>0</v>
      </c>
      <c r="H35" s="13">
        <f t="shared" si="13"/>
        <v>0</v>
      </c>
      <c r="J35" t="e">
        <f>VLOOKUP(C35,Hcaps!$A$2:$D$63,4,FALSE)</f>
        <v>#N/A</v>
      </c>
      <c r="K35">
        <f t="shared" si="8"/>
        <v>20000</v>
      </c>
      <c r="L35" s="13">
        <f t="shared" si="14"/>
        <v>1</v>
      </c>
      <c r="M35" s="52"/>
      <c r="N35" t="e">
        <f>VLOOKUP(C35,Hcaps!$A$2:$D$31,4,FALSE)</f>
        <v>#N/A</v>
      </c>
      <c r="O35" s="13">
        <f t="shared" si="9"/>
        <v>200</v>
      </c>
      <c r="P35" s="13">
        <f t="shared" si="10"/>
        <v>1</v>
      </c>
    </row>
    <row r="36" spans="1:16">
      <c r="A36" s="18">
        <v>11</v>
      </c>
      <c r="B36" s="15"/>
      <c r="C36" s="19"/>
      <c r="E36" s="23"/>
      <c r="F36" s="82">
        <f t="shared" si="15"/>
        <v>-3</v>
      </c>
      <c r="G36" s="13">
        <f t="shared" si="12"/>
        <v>0</v>
      </c>
      <c r="H36" s="13">
        <f t="shared" si="13"/>
        <v>0</v>
      </c>
      <c r="J36" t="e">
        <f>VLOOKUP(C36,Hcaps!$A$2:$D$63,4,FALSE)</f>
        <v>#N/A</v>
      </c>
      <c r="K36">
        <f t="shared" si="8"/>
        <v>20000</v>
      </c>
      <c r="L36" s="13">
        <f t="shared" si="14"/>
        <v>1</v>
      </c>
      <c r="M36" s="52"/>
      <c r="N36" t="e">
        <f>VLOOKUP(C36,Hcaps!$A$2:$D$31,4,FALSE)</f>
        <v>#N/A</v>
      </c>
      <c r="O36" s="13">
        <f t="shared" si="9"/>
        <v>200</v>
      </c>
      <c r="P36" s="13">
        <f t="shared" si="10"/>
        <v>1</v>
      </c>
    </row>
    <row r="37" spans="1:16">
      <c r="A37" s="14">
        <v>12</v>
      </c>
      <c r="B37" s="15"/>
      <c r="C37" s="19"/>
      <c r="E37" s="23"/>
      <c r="F37" s="82">
        <f t="shared" si="15"/>
        <v>-3</v>
      </c>
      <c r="G37" s="13">
        <f t="shared" si="12"/>
        <v>0</v>
      </c>
      <c r="H37" s="13">
        <f t="shared" si="13"/>
        <v>0</v>
      </c>
      <c r="J37" t="e">
        <f>VLOOKUP(C37,Hcaps!$A$2:$D$63,4,FALSE)</f>
        <v>#N/A</v>
      </c>
      <c r="K37">
        <f t="shared" si="8"/>
        <v>20000</v>
      </c>
      <c r="L37" s="13">
        <f t="shared" si="14"/>
        <v>1</v>
      </c>
      <c r="M37" s="52"/>
      <c r="N37" t="e">
        <f>VLOOKUP(C37,Hcaps!$A$2:$D$31,4,FALSE)</f>
        <v>#N/A</v>
      </c>
      <c r="O37" s="13">
        <f t="shared" si="9"/>
        <v>200</v>
      </c>
      <c r="P37" s="13">
        <f t="shared" si="10"/>
        <v>1</v>
      </c>
    </row>
    <row r="38" spans="1:16">
      <c r="A38" s="18">
        <v>13</v>
      </c>
      <c r="B38" s="15"/>
      <c r="C38" s="19"/>
      <c r="E38" s="23"/>
      <c r="F38" s="82">
        <f t="shared" si="15"/>
        <v>-3</v>
      </c>
      <c r="G38" s="13">
        <f t="shared" si="12"/>
        <v>0</v>
      </c>
      <c r="H38" s="13">
        <f t="shared" si="13"/>
        <v>0</v>
      </c>
      <c r="J38" t="e">
        <f>VLOOKUP(C38,Hcaps!$A$2:$D$63,4,FALSE)</f>
        <v>#N/A</v>
      </c>
      <c r="K38">
        <f t="shared" si="8"/>
        <v>20000</v>
      </c>
      <c r="L38" s="13">
        <f t="shared" si="14"/>
        <v>1</v>
      </c>
      <c r="M38" s="52"/>
      <c r="N38" t="e">
        <f>VLOOKUP(C38,Hcaps!$A$2:$D$31,4,FALSE)</f>
        <v>#N/A</v>
      </c>
      <c r="O38" s="13">
        <f t="shared" si="9"/>
        <v>200</v>
      </c>
      <c r="P38" s="13">
        <f t="shared" si="10"/>
        <v>1</v>
      </c>
    </row>
    <row r="39" spans="1:16">
      <c r="A39" s="14">
        <v>14</v>
      </c>
      <c r="B39" s="15"/>
      <c r="C39" s="19"/>
      <c r="E39" s="23"/>
      <c r="F39" s="82">
        <f t="shared" si="15"/>
        <v>-3</v>
      </c>
      <c r="G39" s="13">
        <f t="shared" si="12"/>
        <v>0</v>
      </c>
      <c r="H39" s="13">
        <f t="shared" si="13"/>
        <v>0</v>
      </c>
      <c r="J39" t="e">
        <f>VLOOKUP(C39,Hcaps!$A$2:$D$63,4,FALSE)</f>
        <v>#N/A</v>
      </c>
      <c r="K39">
        <f t="shared" si="8"/>
        <v>20000</v>
      </c>
      <c r="L39" s="13">
        <f t="shared" si="14"/>
        <v>1</v>
      </c>
      <c r="M39" s="52"/>
      <c r="N39" t="e">
        <f>VLOOKUP(C39,Hcaps!$A$2:$D$31,4,FALSE)</f>
        <v>#N/A</v>
      </c>
      <c r="O39" s="13">
        <f t="shared" si="9"/>
        <v>200</v>
      </c>
      <c r="P39" s="13">
        <f t="shared" si="10"/>
        <v>1</v>
      </c>
    </row>
    <row r="40" spans="1:16">
      <c r="A40" s="18">
        <v>15</v>
      </c>
      <c r="B40" s="15"/>
      <c r="C40" s="19"/>
      <c r="E40" s="23"/>
      <c r="F40" s="82">
        <f t="shared" si="15"/>
        <v>-3</v>
      </c>
      <c r="G40" s="13">
        <f t="shared" si="12"/>
        <v>0</v>
      </c>
      <c r="H40" s="13">
        <f t="shared" si="13"/>
        <v>0</v>
      </c>
      <c r="J40" t="e">
        <f>VLOOKUP(C40,Hcaps!$A$2:$D$63,4,FALSE)</f>
        <v>#N/A</v>
      </c>
      <c r="K40">
        <f t="shared" si="8"/>
        <v>20000</v>
      </c>
      <c r="L40" s="13">
        <f t="shared" si="14"/>
        <v>1</v>
      </c>
      <c r="M40" s="52"/>
      <c r="N40" t="e">
        <f>VLOOKUP(C40,Hcaps!$A$2:$D$31,4,FALSE)</f>
        <v>#N/A</v>
      </c>
      <c r="O40" s="13">
        <f t="shared" si="9"/>
        <v>200</v>
      </c>
      <c r="P40" s="13">
        <f t="shared" si="10"/>
        <v>1</v>
      </c>
    </row>
    <row r="41" spans="1:16" ht="8.25" customHeight="1" thickBot="1">
      <c r="A41" s="57"/>
      <c r="B41" s="58"/>
      <c r="C41" s="58"/>
      <c r="D41" s="59"/>
      <c r="E41" s="58"/>
      <c r="F41" s="59"/>
      <c r="G41" s="60"/>
      <c r="H41" s="58"/>
      <c r="I41" s="59"/>
      <c r="J41" s="59"/>
      <c r="K41" s="59"/>
      <c r="L41" s="59"/>
      <c r="M41" s="59"/>
      <c r="N41" s="58"/>
      <c r="O41" s="58"/>
      <c r="P41" s="58"/>
    </row>
    <row r="42" spans="1:16" ht="24.75" customHeight="1" thickBot="1">
      <c r="B42" s="20" t="s">
        <v>20</v>
      </c>
      <c r="C42" s="21" t="s">
        <v>37</v>
      </c>
      <c r="E42" s="68" t="s">
        <v>12</v>
      </c>
      <c r="F42" s="76" t="s">
        <v>140</v>
      </c>
      <c r="G42" s="70" t="s">
        <v>13</v>
      </c>
      <c r="H42" s="70" t="s">
        <v>14</v>
      </c>
      <c r="J42" s="74" t="s">
        <v>16</v>
      </c>
      <c r="K42" s="72" t="s">
        <v>93</v>
      </c>
      <c r="L42" s="72" t="s">
        <v>94</v>
      </c>
      <c r="M42" s="51"/>
      <c r="N42" s="74" t="s">
        <v>16</v>
      </c>
      <c r="O42" s="70" t="s">
        <v>91</v>
      </c>
      <c r="P42" s="70" t="s">
        <v>92</v>
      </c>
    </row>
    <row r="43" spans="1:16" ht="14.65" thickBot="1">
      <c r="A43" s="5" t="s">
        <v>15</v>
      </c>
      <c r="B43" s="6" t="s">
        <v>63</v>
      </c>
      <c r="C43" s="7" t="s">
        <v>33</v>
      </c>
      <c r="E43" s="69"/>
      <c r="F43" s="77"/>
      <c r="G43" s="71"/>
      <c r="H43" s="71"/>
      <c r="I43" s="55"/>
      <c r="J43" s="75"/>
      <c r="K43" s="73"/>
      <c r="L43" s="73"/>
      <c r="M43" s="56"/>
      <c r="N43" s="75"/>
      <c r="O43" s="71"/>
      <c r="P43" s="71"/>
    </row>
    <row r="44" spans="1:16">
      <c r="A44" s="8">
        <v>1</v>
      </c>
      <c r="B44" s="9"/>
      <c r="C44" s="10"/>
      <c r="E44" s="22"/>
      <c r="F44" s="82">
        <f>E44-$N$1</f>
        <v>-3</v>
      </c>
      <c r="G44" s="13">
        <f>IF(E44&gt;0,INT(E44)-$N$1,0)</f>
        <v>0</v>
      </c>
      <c r="H44" s="13">
        <f>IF(E44&gt;0,(F44-G44)*100,0)</f>
        <v>0</v>
      </c>
      <c r="J44" t="e">
        <f>VLOOKUP(C44,Hcaps!$A$2:$D$63,4,FALSE)</f>
        <v>#N/A</v>
      </c>
      <c r="K44">
        <f t="shared" ref="K44:K58" si="16">IF(G44=0,20000,((G44*60)+H44)*1000/J44)</f>
        <v>20000</v>
      </c>
      <c r="L44" s="13">
        <f>RANK(K44,$K$44:$K$58,1)</f>
        <v>1</v>
      </c>
      <c r="M44" s="52"/>
      <c r="N44" t="e">
        <f>VLOOKUP(C44,Hcaps!$A$2:$D$31,4,FALSE)</f>
        <v>#N/A</v>
      </c>
      <c r="O44" s="12">
        <f t="shared" ref="O44:O58" si="17">IF(E44=0,200,((G44*60)+H44)/N44)</f>
        <v>200</v>
      </c>
      <c r="P44" s="12">
        <f t="shared" ref="P44:P58" si="18">RANK(O44,$O$44:$O$58,1)</f>
        <v>1</v>
      </c>
    </row>
    <row r="45" spans="1:16">
      <c r="A45" s="14">
        <v>2</v>
      </c>
      <c r="B45" s="15"/>
      <c r="C45" s="16"/>
      <c r="E45" s="23"/>
      <c r="F45" s="82">
        <f t="shared" ref="F45:F48" si="19">E45-$N$1</f>
        <v>-3</v>
      </c>
      <c r="G45" s="13">
        <f t="shared" ref="G45:G58" si="20">IF(E45&gt;0,INT(E45)-$N$1,0)</f>
        <v>0</v>
      </c>
      <c r="H45" s="13">
        <f t="shared" ref="H45:H58" si="21">IF(E45&gt;0,(F45-G45)*100,0)</f>
        <v>0</v>
      </c>
      <c r="J45" t="e">
        <f>VLOOKUP(C45,Hcaps!$A$2:$D$63,4,FALSE)</f>
        <v>#N/A</v>
      </c>
      <c r="K45">
        <f t="shared" si="16"/>
        <v>20000</v>
      </c>
      <c r="L45" s="13">
        <f t="shared" ref="L45:L58" si="22">RANK(K45,$K$44:$K$58,1)</f>
        <v>1</v>
      </c>
      <c r="M45" s="52"/>
      <c r="N45" t="e">
        <f>VLOOKUP(C45,Hcaps!$A$2:$D$31,4,FALSE)</f>
        <v>#N/A</v>
      </c>
      <c r="O45" s="13">
        <f t="shared" si="17"/>
        <v>200</v>
      </c>
      <c r="P45" s="13">
        <f t="shared" si="18"/>
        <v>1</v>
      </c>
    </row>
    <row r="46" spans="1:16">
      <c r="A46" s="18">
        <v>3</v>
      </c>
      <c r="B46" s="15"/>
      <c r="C46" s="19"/>
      <c r="E46" s="23"/>
      <c r="F46" s="82">
        <f t="shared" si="19"/>
        <v>-3</v>
      </c>
      <c r="G46" s="13">
        <f t="shared" si="20"/>
        <v>0</v>
      </c>
      <c r="H46" s="13">
        <f t="shared" si="21"/>
        <v>0</v>
      </c>
      <c r="J46" t="e">
        <f>VLOOKUP(C46,Hcaps!$A$2:$D$63,4,FALSE)</f>
        <v>#N/A</v>
      </c>
      <c r="K46">
        <f t="shared" si="16"/>
        <v>20000</v>
      </c>
      <c r="L46" s="13">
        <f t="shared" si="22"/>
        <v>1</v>
      </c>
      <c r="M46" s="52"/>
      <c r="N46" t="e">
        <f>VLOOKUP(C46,Hcaps!$A$2:$D$31,4,FALSE)</f>
        <v>#N/A</v>
      </c>
      <c r="O46" s="13">
        <f t="shared" si="17"/>
        <v>200</v>
      </c>
      <c r="P46" s="13">
        <f t="shared" si="18"/>
        <v>1</v>
      </c>
    </row>
    <row r="47" spans="1:16">
      <c r="A47" s="14">
        <v>4</v>
      </c>
      <c r="B47" s="15"/>
      <c r="C47" s="19"/>
      <c r="E47" s="23"/>
      <c r="F47" s="82">
        <f t="shared" si="19"/>
        <v>-3</v>
      </c>
      <c r="G47" s="13">
        <f t="shared" si="20"/>
        <v>0</v>
      </c>
      <c r="H47" s="13">
        <f t="shared" si="21"/>
        <v>0</v>
      </c>
      <c r="J47" t="e">
        <f>VLOOKUP(C47,Hcaps!$A$2:$D$63,4,FALSE)</f>
        <v>#N/A</v>
      </c>
      <c r="K47">
        <f t="shared" si="16"/>
        <v>20000</v>
      </c>
      <c r="L47" s="13">
        <f t="shared" si="22"/>
        <v>1</v>
      </c>
      <c r="M47" s="52"/>
      <c r="N47" t="e">
        <f>VLOOKUP(C47,Hcaps!$A$2:$D$31,4,FALSE)</f>
        <v>#N/A</v>
      </c>
      <c r="O47" s="13">
        <f t="shared" si="17"/>
        <v>200</v>
      </c>
      <c r="P47" s="13">
        <f t="shared" si="18"/>
        <v>1</v>
      </c>
    </row>
    <row r="48" spans="1:16">
      <c r="A48" s="18">
        <v>5</v>
      </c>
      <c r="B48" s="15"/>
      <c r="C48" s="19"/>
      <c r="E48" s="23"/>
      <c r="F48" s="82">
        <f t="shared" si="19"/>
        <v>-3</v>
      </c>
      <c r="G48" s="13">
        <f t="shared" si="20"/>
        <v>0</v>
      </c>
      <c r="H48" s="13">
        <f t="shared" si="21"/>
        <v>0</v>
      </c>
      <c r="J48" t="e">
        <f>VLOOKUP(C48,Hcaps!$A$2:$D$63,4,FALSE)</f>
        <v>#N/A</v>
      </c>
      <c r="K48">
        <f t="shared" si="16"/>
        <v>20000</v>
      </c>
      <c r="L48" s="13">
        <f t="shared" si="22"/>
        <v>1</v>
      </c>
      <c r="M48" s="52"/>
      <c r="N48" t="e">
        <f>VLOOKUP(C48,Hcaps!$A$2:$D$31,4,FALSE)</f>
        <v>#N/A</v>
      </c>
      <c r="O48" s="13">
        <f t="shared" si="17"/>
        <v>200</v>
      </c>
      <c r="P48" s="13">
        <f t="shared" si="18"/>
        <v>1</v>
      </c>
    </row>
    <row r="49" spans="1:16">
      <c r="A49" s="14">
        <v>6</v>
      </c>
      <c r="B49" s="15"/>
      <c r="C49" s="19"/>
      <c r="E49" s="23"/>
      <c r="F49" s="82">
        <f>E49-$N$1</f>
        <v>-3</v>
      </c>
      <c r="G49" s="13">
        <f t="shared" si="20"/>
        <v>0</v>
      </c>
      <c r="H49" s="13">
        <f t="shared" si="21"/>
        <v>0</v>
      </c>
      <c r="J49" t="e">
        <f>VLOOKUP(C49,Hcaps!$A$2:$D$63,4,FALSE)</f>
        <v>#N/A</v>
      </c>
      <c r="K49">
        <f t="shared" si="16"/>
        <v>20000</v>
      </c>
      <c r="L49" s="13">
        <f t="shared" si="22"/>
        <v>1</v>
      </c>
      <c r="M49" s="52"/>
      <c r="N49" t="e">
        <f>VLOOKUP(C49,Hcaps!$A$2:$D$31,4,FALSE)</f>
        <v>#N/A</v>
      </c>
      <c r="O49" s="13">
        <f t="shared" si="17"/>
        <v>200</v>
      </c>
      <c r="P49" s="13">
        <f t="shared" si="18"/>
        <v>1</v>
      </c>
    </row>
    <row r="50" spans="1:16">
      <c r="A50" s="18">
        <v>7</v>
      </c>
      <c r="B50" s="15"/>
      <c r="C50" s="19"/>
      <c r="E50" s="23"/>
      <c r="F50" s="82">
        <f t="shared" ref="F50:F58" si="23">E50-$N$1</f>
        <v>-3</v>
      </c>
      <c r="G50" s="13">
        <f t="shared" si="20"/>
        <v>0</v>
      </c>
      <c r="H50" s="13">
        <f t="shared" si="21"/>
        <v>0</v>
      </c>
      <c r="J50" t="e">
        <f>VLOOKUP(C50,Hcaps!$A$2:$D$63,4,FALSE)</f>
        <v>#N/A</v>
      </c>
      <c r="K50">
        <f t="shared" si="16"/>
        <v>20000</v>
      </c>
      <c r="L50" s="13">
        <f t="shared" si="22"/>
        <v>1</v>
      </c>
      <c r="M50" s="52"/>
      <c r="N50" t="e">
        <f>VLOOKUP(C50,Hcaps!$A$2:$D$31,4,FALSE)</f>
        <v>#N/A</v>
      </c>
      <c r="O50" s="13">
        <f t="shared" si="17"/>
        <v>200</v>
      </c>
      <c r="P50" s="13">
        <f t="shared" si="18"/>
        <v>1</v>
      </c>
    </row>
    <row r="51" spans="1:16">
      <c r="A51" s="14">
        <v>8</v>
      </c>
      <c r="B51" s="15"/>
      <c r="C51" s="19"/>
      <c r="E51" s="23"/>
      <c r="F51" s="82">
        <f t="shared" si="23"/>
        <v>-3</v>
      </c>
      <c r="G51" s="13">
        <f t="shared" si="20"/>
        <v>0</v>
      </c>
      <c r="H51" s="13">
        <f t="shared" si="21"/>
        <v>0</v>
      </c>
      <c r="J51" t="e">
        <f>VLOOKUP(C51,Hcaps!$A$2:$D$63,4,FALSE)</f>
        <v>#N/A</v>
      </c>
      <c r="K51">
        <f t="shared" si="16"/>
        <v>20000</v>
      </c>
      <c r="L51" s="13">
        <f t="shared" si="22"/>
        <v>1</v>
      </c>
      <c r="M51" s="52"/>
      <c r="N51" t="e">
        <f>VLOOKUP(C51,Hcaps!$A$2:$D$31,4,FALSE)</f>
        <v>#N/A</v>
      </c>
      <c r="O51" s="13">
        <f t="shared" si="17"/>
        <v>200</v>
      </c>
      <c r="P51" s="13">
        <f t="shared" si="18"/>
        <v>1</v>
      </c>
    </row>
    <row r="52" spans="1:16">
      <c r="A52" s="18">
        <v>9</v>
      </c>
      <c r="B52" s="15"/>
      <c r="C52" s="19"/>
      <c r="E52" s="23"/>
      <c r="F52" s="82">
        <f t="shared" si="23"/>
        <v>-3</v>
      </c>
      <c r="G52" s="13">
        <f t="shared" si="20"/>
        <v>0</v>
      </c>
      <c r="H52" s="13">
        <f t="shared" si="21"/>
        <v>0</v>
      </c>
      <c r="J52" t="e">
        <f>VLOOKUP(C52,Hcaps!$A$2:$D$63,4,FALSE)</f>
        <v>#N/A</v>
      </c>
      <c r="K52">
        <f t="shared" si="16"/>
        <v>20000</v>
      </c>
      <c r="L52" s="13">
        <f t="shared" si="22"/>
        <v>1</v>
      </c>
      <c r="M52" s="52"/>
      <c r="N52" t="e">
        <f>VLOOKUP(C52,Hcaps!$A$2:$D$31,4,FALSE)</f>
        <v>#N/A</v>
      </c>
      <c r="O52" s="13">
        <f t="shared" si="17"/>
        <v>200</v>
      </c>
      <c r="P52" s="13">
        <f t="shared" si="18"/>
        <v>1</v>
      </c>
    </row>
    <row r="53" spans="1:16">
      <c r="A53" s="14">
        <v>10</v>
      </c>
      <c r="B53" s="15"/>
      <c r="C53" s="19"/>
      <c r="E53" s="23"/>
      <c r="F53" s="82">
        <f t="shared" si="23"/>
        <v>-3</v>
      </c>
      <c r="G53" s="13">
        <f t="shared" si="20"/>
        <v>0</v>
      </c>
      <c r="H53" s="13">
        <f t="shared" si="21"/>
        <v>0</v>
      </c>
      <c r="J53" t="e">
        <f>VLOOKUP(C53,Hcaps!$A$2:$D$63,4,FALSE)</f>
        <v>#N/A</v>
      </c>
      <c r="K53">
        <f t="shared" si="16"/>
        <v>20000</v>
      </c>
      <c r="L53" s="13">
        <f t="shared" si="22"/>
        <v>1</v>
      </c>
      <c r="M53" s="52"/>
      <c r="N53" t="e">
        <f>VLOOKUP(C53,Hcaps!$A$2:$D$31,4,FALSE)</f>
        <v>#N/A</v>
      </c>
      <c r="O53" s="13">
        <f t="shared" si="17"/>
        <v>200</v>
      </c>
      <c r="P53" s="13">
        <f t="shared" si="18"/>
        <v>1</v>
      </c>
    </row>
    <row r="54" spans="1:16">
      <c r="A54" s="18">
        <v>11</v>
      </c>
      <c r="B54" s="15"/>
      <c r="C54" s="19"/>
      <c r="E54" s="23"/>
      <c r="F54" s="82">
        <f t="shared" si="23"/>
        <v>-3</v>
      </c>
      <c r="G54" s="13">
        <f t="shared" si="20"/>
        <v>0</v>
      </c>
      <c r="H54" s="13">
        <f t="shared" si="21"/>
        <v>0</v>
      </c>
      <c r="J54" t="e">
        <f>VLOOKUP(C54,Hcaps!$A$2:$D$63,4,FALSE)</f>
        <v>#N/A</v>
      </c>
      <c r="K54">
        <f t="shared" si="16"/>
        <v>20000</v>
      </c>
      <c r="L54" s="13">
        <f t="shared" si="22"/>
        <v>1</v>
      </c>
      <c r="M54" s="52"/>
      <c r="N54" t="e">
        <f>VLOOKUP(C54,Hcaps!$A$2:$D$31,4,FALSE)</f>
        <v>#N/A</v>
      </c>
      <c r="O54" s="13">
        <f t="shared" si="17"/>
        <v>200</v>
      </c>
      <c r="P54" s="13">
        <f t="shared" si="18"/>
        <v>1</v>
      </c>
    </row>
    <row r="55" spans="1:16">
      <c r="A55" s="14">
        <v>12</v>
      </c>
      <c r="B55" s="15"/>
      <c r="C55" s="19"/>
      <c r="E55" s="23"/>
      <c r="F55" s="82">
        <f t="shared" si="23"/>
        <v>-3</v>
      </c>
      <c r="G55" s="13">
        <f t="shared" si="20"/>
        <v>0</v>
      </c>
      <c r="H55" s="13">
        <f t="shared" si="21"/>
        <v>0</v>
      </c>
      <c r="J55" t="e">
        <f>VLOOKUP(C55,Hcaps!$A$2:$D$63,4,FALSE)</f>
        <v>#N/A</v>
      </c>
      <c r="K55">
        <f t="shared" si="16"/>
        <v>20000</v>
      </c>
      <c r="L55" s="13">
        <f t="shared" si="22"/>
        <v>1</v>
      </c>
      <c r="M55" s="52"/>
      <c r="N55" t="e">
        <f>VLOOKUP(C55,Hcaps!$A$2:$D$31,4,FALSE)</f>
        <v>#N/A</v>
      </c>
      <c r="O55" s="13">
        <f t="shared" si="17"/>
        <v>200</v>
      </c>
      <c r="P55" s="13">
        <f t="shared" si="18"/>
        <v>1</v>
      </c>
    </row>
    <row r="56" spans="1:16">
      <c r="A56" s="18">
        <v>13</v>
      </c>
      <c r="B56" s="15"/>
      <c r="C56" s="19"/>
      <c r="E56" s="23"/>
      <c r="F56" s="82">
        <f t="shared" si="23"/>
        <v>-3</v>
      </c>
      <c r="G56" s="13">
        <f t="shared" si="20"/>
        <v>0</v>
      </c>
      <c r="H56" s="13">
        <f t="shared" si="21"/>
        <v>0</v>
      </c>
      <c r="J56" t="e">
        <f>VLOOKUP(C56,Hcaps!$A$2:$D$63,4,FALSE)</f>
        <v>#N/A</v>
      </c>
      <c r="K56">
        <f t="shared" si="16"/>
        <v>20000</v>
      </c>
      <c r="L56" s="13">
        <f t="shared" si="22"/>
        <v>1</v>
      </c>
      <c r="M56" s="52"/>
      <c r="N56" t="e">
        <f>VLOOKUP(C56,Hcaps!$A$2:$D$31,4,FALSE)</f>
        <v>#N/A</v>
      </c>
      <c r="O56" s="13">
        <f t="shared" si="17"/>
        <v>200</v>
      </c>
      <c r="P56" s="13">
        <f t="shared" si="18"/>
        <v>1</v>
      </c>
    </row>
    <row r="57" spans="1:16">
      <c r="A57" s="14">
        <v>14</v>
      </c>
      <c r="B57" s="15"/>
      <c r="C57" s="19"/>
      <c r="E57" s="23"/>
      <c r="F57" s="82">
        <f t="shared" si="23"/>
        <v>-3</v>
      </c>
      <c r="G57" s="13">
        <f t="shared" si="20"/>
        <v>0</v>
      </c>
      <c r="H57" s="13">
        <f t="shared" si="21"/>
        <v>0</v>
      </c>
      <c r="J57" t="e">
        <f>VLOOKUP(C57,Hcaps!$A$2:$D$63,4,FALSE)</f>
        <v>#N/A</v>
      </c>
      <c r="K57">
        <f t="shared" si="16"/>
        <v>20000</v>
      </c>
      <c r="L57" s="13">
        <f t="shared" si="22"/>
        <v>1</v>
      </c>
      <c r="M57" s="52"/>
      <c r="N57" t="e">
        <f>VLOOKUP(C57,Hcaps!$A$2:$D$31,4,FALSE)</f>
        <v>#N/A</v>
      </c>
      <c r="O57" s="13">
        <f t="shared" si="17"/>
        <v>200</v>
      </c>
      <c r="P57" s="13">
        <f t="shared" si="18"/>
        <v>1</v>
      </c>
    </row>
    <row r="58" spans="1:16">
      <c r="A58" s="18">
        <v>15</v>
      </c>
      <c r="B58" s="15"/>
      <c r="C58" s="19"/>
      <c r="E58" s="23"/>
      <c r="F58" s="82">
        <f t="shared" si="23"/>
        <v>-3</v>
      </c>
      <c r="G58" s="13">
        <f t="shared" si="20"/>
        <v>0</v>
      </c>
      <c r="H58" s="13">
        <f t="shared" si="21"/>
        <v>0</v>
      </c>
      <c r="J58" t="e">
        <f>VLOOKUP(C58,Hcaps!$A$2:$D$63,4,FALSE)</f>
        <v>#N/A</v>
      </c>
      <c r="K58">
        <f t="shared" si="16"/>
        <v>20000</v>
      </c>
      <c r="L58" s="13">
        <f t="shared" si="22"/>
        <v>1</v>
      </c>
      <c r="M58" s="52"/>
      <c r="N58" t="e">
        <f>VLOOKUP(C58,Hcaps!$A$2:$D$31,4,FALSE)</f>
        <v>#N/A</v>
      </c>
      <c r="O58" s="13">
        <f t="shared" si="17"/>
        <v>200</v>
      </c>
      <c r="P58" s="13">
        <f t="shared" si="18"/>
        <v>1</v>
      </c>
    </row>
    <row r="59" spans="1:16" ht="4.5" customHeight="1" thickBot="1">
      <c r="A59" s="57"/>
      <c r="B59" s="58"/>
      <c r="C59" s="58"/>
      <c r="D59" s="59"/>
      <c r="E59" s="58"/>
      <c r="F59" s="59"/>
      <c r="G59" s="60"/>
      <c r="H59" s="58"/>
      <c r="I59" s="59"/>
      <c r="J59" s="59"/>
      <c r="K59" s="59"/>
      <c r="L59" s="59"/>
      <c r="M59" s="59"/>
      <c r="N59" s="58"/>
      <c r="O59" s="58"/>
      <c r="P59" s="58"/>
    </row>
    <row r="60" spans="1:16" ht="24.75" customHeight="1" thickBot="1">
      <c r="B60" s="20" t="s">
        <v>21</v>
      </c>
      <c r="C60" s="4" t="s">
        <v>37</v>
      </c>
      <c r="E60" s="68" t="s">
        <v>12</v>
      </c>
      <c r="F60" s="76" t="s">
        <v>140</v>
      </c>
      <c r="G60" s="70" t="s">
        <v>13</v>
      </c>
      <c r="H60" s="70" t="s">
        <v>14</v>
      </c>
      <c r="J60" s="74" t="s">
        <v>16</v>
      </c>
      <c r="K60" s="72" t="s">
        <v>93</v>
      </c>
      <c r="L60" s="72" t="s">
        <v>94</v>
      </c>
      <c r="M60" s="51"/>
      <c r="N60" s="74" t="s">
        <v>16</v>
      </c>
      <c r="O60" s="70" t="s">
        <v>91</v>
      </c>
      <c r="P60" s="70" t="s">
        <v>92</v>
      </c>
    </row>
    <row r="61" spans="1:16" ht="14.65" thickBot="1">
      <c r="A61" s="5" t="s">
        <v>15</v>
      </c>
      <c r="B61" s="6" t="s">
        <v>63</v>
      </c>
      <c r="C61" s="7" t="s">
        <v>33</v>
      </c>
      <c r="E61" s="69"/>
      <c r="F61" s="77"/>
      <c r="G61" s="71"/>
      <c r="H61" s="71"/>
      <c r="I61" s="55"/>
      <c r="J61" s="75"/>
      <c r="K61" s="73"/>
      <c r="L61" s="73"/>
      <c r="M61" s="56"/>
      <c r="N61" s="75"/>
      <c r="O61" s="71"/>
      <c r="P61" s="71"/>
    </row>
    <row r="62" spans="1:16">
      <c r="A62" s="8">
        <v>1</v>
      </c>
      <c r="B62" s="9"/>
      <c r="C62" s="10"/>
      <c r="E62" s="22"/>
      <c r="F62" s="82">
        <f>E62-$N$1</f>
        <v>-3</v>
      </c>
      <c r="G62" s="13">
        <f>IF(E62&gt;0,INT(E62)-$N$1,0)</f>
        <v>0</v>
      </c>
      <c r="H62" s="13">
        <f>IF(E62&gt;0,(F62-G62)*100,0)</f>
        <v>0</v>
      </c>
      <c r="J62" t="e">
        <f>VLOOKUP(C62,Hcaps!$A$2:$D$63,4,FALSE)</f>
        <v>#N/A</v>
      </c>
      <c r="K62">
        <f t="shared" ref="K62:K76" si="24">IF(G62=0,20000,((G62*60)+H62)*1000/J62)</f>
        <v>20000</v>
      </c>
      <c r="L62" s="13">
        <f>RANK(K62,$K$62:$K$76,1)</f>
        <v>1</v>
      </c>
      <c r="M62" s="52"/>
      <c r="N62" t="e">
        <f>VLOOKUP(C62,Hcaps!$A$2:$D$31,4,FALSE)</f>
        <v>#N/A</v>
      </c>
      <c r="O62" s="12">
        <f t="shared" ref="O62:O76" si="25">IF(E62=0,200,((G62*60)+H62)/N62)</f>
        <v>200</v>
      </c>
      <c r="P62" s="12">
        <f t="shared" ref="P62:P76" si="26">RANK(O62,$O$62:$O$76,1)</f>
        <v>1</v>
      </c>
    </row>
    <row r="63" spans="1:16">
      <c r="A63" s="14">
        <v>2</v>
      </c>
      <c r="B63" s="15"/>
      <c r="C63" s="16"/>
      <c r="E63" s="23"/>
      <c r="F63" s="82">
        <f t="shared" ref="F63:F66" si="27">E63-$N$1</f>
        <v>-3</v>
      </c>
      <c r="G63" s="13">
        <f t="shared" ref="G63:G76" si="28">IF(E63&gt;0,INT(E63)-$N$1,0)</f>
        <v>0</v>
      </c>
      <c r="H63" s="13">
        <f t="shared" ref="H63:H76" si="29">IF(E63&gt;0,(F63-G63)*100,0)</f>
        <v>0</v>
      </c>
      <c r="J63" t="e">
        <f>VLOOKUP(C63,Hcaps!$A$2:$D$63,4,FALSE)</f>
        <v>#N/A</v>
      </c>
      <c r="K63">
        <f t="shared" si="24"/>
        <v>20000</v>
      </c>
      <c r="L63" s="13">
        <f t="shared" ref="L63:L76" si="30">RANK(K63,$K$62:$K$76,1)</f>
        <v>1</v>
      </c>
      <c r="M63" s="52"/>
      <c r="N63" t="e">
        <f>VLOOKUP(C63,Hcaps!$A$2:$D$31,4,FALSE)</f>
        <v>#N/A</v>
      </c>
      <c r="O63" s="13">
        <f t="shared" si="25"/>
        <v>200</v>
      </c>
      <c r="P63" s="13">
        <f t="shared" si="26"/>
        <v>1</v>
      </c>
    </row>
    <row r="64" spans="1:16">
      <c r="A64" s="18">
        <v>3</v>
      </c>
      <c r="B64" s="15"/>
      <c r="C64" s="19"/>
      <c r="E64" s="23"/>
      <c r="F64" s="82">
        <f t="shared" si="27"/>
        <v>-3</v>
      </c>
      <c r="G64" s="13">
        <f t="shared" si="28"/>
        <v>0</v>
      </c>
      <c r="H64" s="13">
        <f t="shared" si="29"/>
        <v>0</v>
      </c>
      <c r="J64" t="e">
        <f>VLOOKUP(C64,Hcaps!$A$2:$D$63,4,FALSE)</f>
        <v>#N/A</v>
      </c>
      <c r="K64">
        <f t="shared" si="24"/>
        <v>20000</v>
      </c>
      <c r="L64" s="13">
        <f t="shared" si="30"/>
        <v>1</v>
      </c>
      <c r="M64" s="52"/>
      <c r="N64" t="e">
        <f>VLOOKUP(C64,Hcaps!$A$2:$D$31,4,FALSE)</f>
        <v>#N/A</v>
      </c>
      <c r="O64" s="13">
        <f t="shared" si="25"/>
        <v>200</v>
      </c>
      <c r="P64" s="13">
        <f t="shared" si="26"/>
        <v>1</v>
      </c>
    </row>
    <row r="65" spans="1:16">
      <c r="A65" s="14">
        <v>4</v>
      </c>
      <c r="B65" s="15"/>
      <c r="C65" s="19"/>
      <c r="E65" s="23"/>
      <c r="F65" s="82">
        <f t="shared" si="27"/>
        <v>-3</v>
      </c>
      <c r="G65" s="13">
        <f t="shared" si="28"/>
        <v>0</v>
      </c>
      <c r="H65" s="13">
        <f t="shared" si="29"/>
        <v>0</v>
      </c>
      <c r="J65" t="e">
        <f>VLOOKUP(C65,Hcaps!$A$2:$D$63,4,FALSE)</f>
        <v>#N/A</v>
      </c>
      <c r="K65">
        <f t="shared" si="24"/>
        <v>20000</v>
      </c>
      <c r="L65" s="13">
        <f t="shared" si="30"/>
        <v>1</v>
      </c>
      <c r="M65" s="52"/>
      <c r="N65" t="e">
        <f>VLOOKUP(C65,Hcaps!$A$2:$D$31,4,FALSE)</f>
        <v>#N/A</v>
      </c>
      <c r="O65" s="13">
        <f t="shared" si="25"/>
        <v>200</v>
      </c>
      <c r="P65" s="13">
        <f t="shared" si="26"/>
        <v>1</v>
      </c>
    </row>
    <row r="66" spans="1:16">
      <c r="A66" s="18">
        <v>5</v>
      </c>
      <c r="B66" s="15"/>
      <c r="C66" s="19"/>
      <c r="E66" s="23"/>
      <c r="F66" s="82">
        <f t="shared" si="27"/>
        <v>-3</v>
      </c>
      <c r="G66" s="13">
        <f t="shared" si="28"/>
        <v>0</v>
      </c>
      <c r="H66" s="13">
        <f t="shared" si="29"/>
        <v>0</v>
      </c>
      <c r="J66" t="e">
        <f>VLOOKUP(C66,Hcaps!$A$2:$D$63,4,FALSE)</f>
        <v>#N/A</v>
      </c>
      <c r="K66">
        <f t="shared" si="24"/>
        <v>20000</v>
      </c>
      <c r="L66" s="13">
        <f t="shared" si="30"/>
        <v>1</v>
      </c>
      <c r="M66" s="52"/>
      <c r="N66" t="e">
        <f>VLOOKUP(C66,Hcaps!$A$2:$D$31,4,FALSE)</f>
        <v>#N/A</v>
      </c>
      <c r="O66" s="13">
        <f t="shared" si="25"/>
        <v>200</v>
      </c>
      <c r="P66" s="13">
        <f t="shared" si="26"/>
        <v>1</v>
      </c>
    </row>
    <row r="67" spans="1:16">
      <c r="A67" s="14">
        <v>6</v>
      </c>
      <c r="B67" s="15"/>
      <c r="C67" s="19"/>
      <c r="E67" s="23"/>
      <c r="F67" s="82">
        <f>E67-$N$1</f>
        <v>-3</v>
      </c>
      <c r="G67" s="13">
        <f t="shared" si="28"/>
        <v>0</v>
      </c>
      <c r="H67" s="13">
        <f t="shared" si="29"/>
        <v>0</v>
      </c>
      <c r="J67" t="e">
        <f>VLOOKUP(C67,Hcaps!$A$2:$D$63,4,FALSE)</f>
        <v>#N/A</v>
      </c>
      <c r="K67">
        <f t="shared" si="24"/>
        <v>20000</v>
      </c>
      <c r="L67" s="13">
        <f t="shared" si="30"/>
        <v>1</v>
      </c>
      <c r="M67" s="52"/>
      <c r="N67" t="e">
        <f>VLOOKUP(C67,Hcaps!$A$2:$D$31,4,FALSE)</f>
        <v>#N/A</v>
      </c>
      <c r="O67" s="13">
        <f t="shared" si="25"/>
        <v>200</v>
      </c>
      <c r="P67" s="13">
        <f t="shared" si="26"/>
        <v>1</v>
      </c>
    </row>
    <row r="68" spans="1:16">
      <c r="A68" s="18">
        <v>7</v>
      </c>
      <c r="B68" s="15"/>
      <c r="C68" s="19"/>
      <c r="E68" s="23"/>
      <c r="F68" s="82">
        <f t="shared" ref="F68:F76" si="31">E68-$N$1</f>
        <v>-3</v>
      </c>
      <c r="G68" s="13">
        <f t="shared" si="28"/>
        <v>0</v>
      </c>
      <c r="H68" s="13">
        <f t="shared" si="29"/>
        <v>0</v>
      </c>
      <c r="J68" t="e">
        <f>VLOOKUP(C68,Hcaps!$A$2:$D$63,4,FALSE)</f>
        <v>#N/A</v>
      </c>
      <c r="K68">
        <f t="shared" si="24"/>
        <v>20000</v>
      </c>
      <c r="L68" s="13">
        <f t="shared" si="30"/>
        <v>1</v>
      </c>
      <c r="M68" s="52"/>
      <c r="N68" t="e">
        <f>VLOOKUP(C68,Hcaps!$A$2:$D$31,4,FALSE)</f>
        <v>#N/A</v>
      </c>
      <c r="O68" s="13">
        <f t="shared" si="25"/>
        <v>200</v>
      </c>
      <c r="P68" s="13">
        <f t="shared" si="26"/>
        <v>1</v>
      </c>
    </row>
    <row r="69" spans="1:16">
      <c r="A69" s="14">
        <v>8</v>
      </c>
      <c r="B69" s="15"/>
      <c r="C69" s="19"/>
      <c r="E69" s="23"/>
      <c r="F69" s="82">
        <f t="shared" si="31"/>
        <v>-3</v>
      </c>
      <c r="G69" s="13">
        <f t="shared" si="28"/>
        <v>0</v>
      </c>
      <c r="H69" s="13">
        <f t="shared" si="29"/>
        <v>0</v>
      </c>
      <c r="J69" t="e">
        <f>VLOOKUP(C69,Hcaps!$A$2:$D$63,4,FALSE)</f>
        <v>#N/A</v>
      </c>
      <c r="K69">
        <f t="shared" si="24"/>
        <v>20000</v>
      </c>
      <c r="L69" s="13">
        <f t="shared" si="30"/>
        <v>1</v>
      </c>
      <c r="M69" s="52"/>
      <c r="N69" t="e">
        <f>VLOOKUP(C69,Hcaps!$A$2:$D$31,4,FALSE)</f>
        <v>#N/A</v>
      </c>
      <c r="O69" s="13">
        <f t="shared" si="25"/>
        <v>200</v>
      </c>
      <c r="P69" s="13">
        <f t="shared" si="26"/>
        <v>1</v>
      </c>
    </row>
    <row r="70" spans="1:16">
      <c r="A70" s="18">
        <v>9</v>
      </c>
      <c r="B70" s="15"/>
      <c r="C70" s="19"/>
      <c r="E70" s="23"/>
      <c r="F70" s="82">
        <f t="shared" si="31"/>
        <v>-3</v>
      </c>
      <c r="G70" s="13">
        <f t="shared" si="28"/>
        <v>0</v>
      </c>
      <c r="H70" s="13">
        <f t="shared" si="29"/>
        <v>0</v>
      </c>
      <c r="J70" t="e">
        <f>VLOOKUP(C70,Hcaps!$A$2:$D$63,4,FALSE)</f>
        <v>#N/A</v>
      </c>
      <c r="K70">
        <f t="shared" si="24"/>
        <v>20000</v>
      </c>
      <c r="L70" s="13">
        <f t="shared" si="30"/>
        <v>1</v>
      </c>
      <c r="M70" s="52"/>
      <c r="N70" t="e">
        <f>VLOOKUP(C70,Hcaps!$A$2:$D$31,4,FALSE)</f>
        <v>#N/A</v>
      </c>
      <c r="O70" s="13">
        <f t="shared" si="25"/>
        <v>200</v>
      </c>
      <c r="P70" s="13">
        <f t="shared" si="26"/>
        <v>1</v>
      </c>
    </row>
    <row r="71" spans="1:16">
      <c r="A71" s="14">
        <v>10</v>
      </c>
      <c r="B71" s="15"/>
      <c r="C71" s="19"/>
      <c r="E71" s="23"/>
      <c r="F71" s="82">
        <f t="shared" si="31"/>
        <v>-3</v>
      </c>
      <c r="G71" s="13">
        <f t="shared" si="28"/>
        <v>0</v>
      </c>
      <c r="H71" s="13">
        <f t="shared" si="29"/>
        <v>0</v>
      </c>
      <c r="J71" t="e">
        <f>VLOOKUP(C71,Hcaps!$A$2:$D$63,4,FALSE)</f>
        <v>#N/A</v>
      </c>
      <c r="K71">
        <f t="shared" si="24"/>
        <v>20000</v>
      </c>
      <c r="L71" s="13">
        <f t="shared" si="30"/>
        <v>1</v>
      </c>
      <c r="M71" s="52"/>
      <c r="N71" t="e">
        <f>VLOOKUP(C71,Hcaps!$A$2:$D$31,4,FALSE)</f>
        <v>#N/A</v>
      </c>
      <c r="O71" s="13">
        <f t="shared" si="25"/>
        <v>200</v>
      </c>
      <c r="P71" s="13">
        <f t="shared" si="26"/>
        <v>1</v>
      </c>
    </row>
    <row r="72" spans="1:16">
      <c r="A72" s="18">
        <v>11</v>
      </c>
      <c r="B72" s="15"/>
      <c r="C72" s="19"/>
      <c r="E72" s="23"/>
      <c r="F72" s="82">
        <f t="shared" si="31"/>
        <v>-3</v>
      </c>
      <c r="G72" s="13">
        <f t="shared" si="28"/>
        <v>0</v>
      </c>
      <c r="H72" s="13">
        <f t="shared" si="29"/>
        <v>0</v>
      </c>
      <c r="J72" t="e">
        <f>VLOOKUP(C72,Hcaps!$A$2:$D$63,4,FALSE)</f>
        <v>#N/A</v>
      </c>
      <c r="K72">
        <f t="shared" si="24"/>
        <v>20000</v>
      </c>
      <c r="L72" s="13">
        <f t="shared" si="30"/>
        <v>1</v>
      </c>
      <c r="M72" s="52"/>
      <c r="N72" t="e">
        <f>VLOOKUP(C72,Hcaps!$A$2:$D$31,4,FALSE)</f>
        <v>#N/A</v>
      </c>
      <c r="O72" s="13">
        <f t="shared" si="25"/>
        <v>200</v>
      </c>
      <c r="P72" s="13">
        <f t="shared" si="26"/>
        <v>1</v>
      </c>
    </row>
    <row r="73" spans="1:16">
      <c r="A73" s="14">
        <v>12</v>
      </c>
      <c r="B73" s="15"/>
      <c r="C73" s="19"/>
      <c r="E73" s="23"/>
      <c r="F73" s="82">
        <f t="shared" si="31"/>
        <v>-3</v>
      </c>
      <c r="G73" s="13">
        <f t="shared" si="28"/>
        <v>0</v>
      </c>
      <c r="H73" s="13">
        <f t="shared" si="29"/>
        <v>0</v>
      </c>
      <c r="J73" t="e">
        <f>VLOOKUP(C73,Hcaps!$A$2:$D$63,4,FALSE)</f>
        <v>#N/A</v>
      </c>
      <c r="K73">
        <f t="shared" si="24"/>
        <v>20000</v>
      </c>
      <c r="L73" s="13">
        <f t="shared" si="30"/>
        <v>1</v>
      </c>
      <c r="M73" s="52"/>
      <c r="N73" t="e">
        <f>VLOOKUP(C73,Hcaps!$A$2:$D$31,4,FALSE)</f>
        <v>#N/A</v>
      </c>
      <c r="O73" s="13">
        <f t="shared" si="25"/>
        <v>200</v>
      </c>
      <c r="P73" s="13">
        <f t="shared" si="26"/>
        <v>1</v>
      </c>
    </row>
    <row r="74" spans="1:16">
      <c r="A74" s="18">
        <v>13</v>
      </c>
      <c r="B74" s="15"/>
      <c r="C74" s="19"/>
      <c r="E74" s="23"/>
      <c r="F74" s="82">
        <f t="shared" si="31"/>
        <v>-3</v>
      </c>
      <c r="G74" s="13">
        <f t="shared" si="28"/>
        <v>0</v>
      </c>
      <c r="H74" s="13">
        <f t="shared" si="29"/>
        <v>0</v>
      </c>
      <c r="J74" t="e">
        <f>VLOOKUP(C74,Hcaps!$A$2:$D$63,4,FALSE)</f>
        <v>#N/A</v>
      </c>
      <c r="K74">
        <f t="shared" si="24"/>
        <v>20000</v>
      </c>
      <c r="L74" s="13">
        <f t="shared" si="30"/>
        <v>1</v>
      </c>
      <c r="M74" s="52"/>
      <c r="N74" t="e">
        <f>VLOOKUP(C74,Hcaps!$A$2:$D$31,4,FALSE)</f>
        <v>#N/A</v>
      </c>
      <c r="O74" s="13">
        <f t="shared" si="25"/>
        <v>200</v>
      </c>
      <c r="P74" s="13">
        <f t="shared" si="26"/>
        <v>1</v>
      </c>
    </row>
    <row r="75" spans="1:16">
      <c r="A75" s="14">
        <v>14</v>
      </c>
      <c r="B75" s="15"/>
      <c r="C75" s="19"/>
      <c r="E75" s="23"/>
      <c r="F75" s="82">
        <f t="shared" si="31"/>
        <v>-3</v>
      </c>
      <c r="G75" s="13">
        <f t="shared" si="28"/>
        <v>0</v>
      </c>
      <c r="H75" s="13">
        <f t="shared" si="29"/>
        <v>0</v>
      </c>
      <c r="J75" t="e">
        <f>VLOOKUP(C75,Hcaps!$A$2:$D$63,4,FALSE)</f>
        <v>#N/A</v>
      </c>
      <c r="K75">
        <f t="shared" si="24"/>
        <v>20000</v>
      </c>
      <c r="L75" s="13">
        <f t="shared" si="30"/>
        <v>1</v>
      </c>
      <c r="M75" s="52"/>
      <c r="N75" t="e">
        <f>VLOOKUP(C75,Hcaps!$A$2:$D$31,4,FALSE)</f>
        <v>#N/A</v>
      </c>
      <c r="O75" s="13">
        <f t="shared" si="25"/>
        <v>200</v>
      </c>
      <c r="P75" s="13">
        <f t="shared" si="26"/>
        <v>1</v>
      </c>
    </row>
    <row r="76" spans="1:16">
      <c r="A76" s="18">
        <v>15</v>
      </c>
      <c r="B76" s="15"/>
      <c r="C76" s="19"/>
      <c r="E76" s="23"/>
      <c r="F76" s="82">
        <f t="shared" si="31"/>
        <v>-3</v>
      </c>
      <c r="G76" s="13">
        <f t="shared" si="28"/>
        <v>0</v>
      </c>
      <c r="H76" s="13">
        <f t="shared" si="29"/>
        <v>0</v>
      </c>
      <c r="J76" t="e">
        <f>VLOOKUP(C76,Hcaps!$A$2:$D$63,4,FALSE)</f>
        <v>#N/A</v>
      </c>
      <c r="K76">
        <f t="shared" si="24"/>
        <v>20000</v>
      </c>
      <c r="L76" s="13">
        <f t="shared" si="30"/>
        <v>1</v>
      </c>
      <c r="M76" s="52"/>
      <c r="N76" t="e">
        <f>VLOOKUP(C76,Hcaps!$A$2:$D$31,4,FALSE)</f>
        <v>#N/A</v>
      </c>
      <c r="O76" s="13">
        <f t="shared" si="25"/>
        <v>200</v>
      </c>
      <c r="P76" s="13">
        <f t="shared" si="26"/>
        <v>1</v>
      </c>
    </row>
    <row r="77" spans="1:16" ht="7.9" customHeight="1" thickBot="1">
      <c r="A77" s="57"/>
      <c r="B77" s="58"/>
      <c r="C77" s="58"/>
      <c r="D77" s="59"/>
      <c r="E77" s="58"/>
      <c r="F77" s="59"/>
      <c r="G77" s="60"/>
      <c r="H77" s="58"/>
      <c r="I77" s="59"/>
      <c r="J77" s="59"/>
      <c r="K77" s="59"/>
      <c r="L77" s="59"/>
      <c r="M77" s="59"/>
      <c r="N77" s="58"/>
      <c r="O77" s="58"/>
      <c r="P77" s="58"/>
    </row>
    <row r="78" spans="1:16" ht="24.75" customHeight="1" thickBot="1">
      <c r="B78" s="20" t="s">
        <v>22</v>
      </c>
      <c r="C78" s="4" t="s">
        <v>37</v>
      </c>
      <c r="E78" s="68" t="s">
        <v>12</v>
      </c>
      <c r="F78" s="76" t="s">
        <v>140</v>
      </c>
      <c r="G78" s="70" t="s">
        <v>13</v>
      </c>
      <c r="H78" s="70" t="s">
        <v>14</v>
      </c>
      <c r="J78" s="74" t="s">
        <v>16</v>
      </c>
      <c r="K78" s="72" t="s">
        <v>93</v>
      </c>
      <c r="L78" s="72" t="s">
        <v>94</v>
      </c>
      <c r="M78" s="51"/>
      <c r="N78" s="74" t="s">
        <v>16</v>
      </c>
      <c r="O78" s="70" t="s">
        <v>91</v>
      </c>
      <c r="P78" s="70" t="s">
        <v>92</v>
      </c>
    </row>
    <row r="79" spans="1:16" ht="14.65" thickBot="1">
      <c r="A79" s="5" t="s">
        <v>15</v>
      </c>
      <c r="B79" s="6" t="s">
        <v>63</v>
      </c>
      <c r="C79" s="7" t="s">
        <v>33</v>
      </c>
      <c r="E79" s="69"/>
      <c r="F79" s="77"/>
      <c r="G79" s="71"/>
      <c r="H79" s="71"/>
      <c r="I79" s="55"/>
      <c r="J79" s="75"/>
      <c r="K79" s="73"/>
      <c r="L79" s="73"/>
      <c r="M79" s="56"/>
      <c r="N79" s="75"/>
      <c r="O79" s="71"/>
      <c r="P79" s="71"/>
    </row>
    <row r="80" spans="1:16">
      <c r="A80" s="8">
        <v>1</v>
      </c>
      <c r="B80" s="9"/>
      <c r="C80" s="10"/>
      <c r="E80" s="22"/>
      <c r="F80" s="82">
        <f>E80-$N$1</f>
        <v>-3</v>
      </c>
      <c r="G80" s="13">
        <f>IF(E80&gt;0,INT(E80)-$N$1,0)</f>
        <v>0</v>
      </c>
      <c r="H80" s="13">
        <f>IF(E80&gt;0,(F80-G80)*100,0)</f>
        <v>0</v>
      </c>
      <c r="J80" t="e">
        <f>VLOOKUP(C80,Hcaps!$A$2:$D$63,4,FALSE)</f>
        <v>#N/A</v>
      </c>
      <c r="K80">
        <f t="shared" ref="K80:K94" si="32">IF(G80=0,20000,((G80*60)+H80)*1000/J80)</f>
        <v>20000</v>
      </c>
      <c r="L80" s="13">
        <f>RANK(K80,$K$80:$K$94,1)</f>
        <v>1</v>
      </c>
      <c r="M80" s="52"/>
      <c r="N80" t="e">
        <f>VLOOKUP(C80,Hcaps!$A$2:$D$31,4,FALSE)</f>
        <v>#N/A</v>
      </c>
      <c r="O80" s="12">
        <f t="shared" ref="O80:O94" si="33">IF(E80=0,200,((G80*60)+H80)/N80)</f>
        <v>200</v>
      </c>
      <c r="P80" s="12">
        <f t="shared" ref="P80:P94" si="34">RANK(O80,$O$80:$O$94,1)</f>
        <v>1</v>
      </c>
    </row>
    <row r="81" spans="1:16">
      <c r="A81" s="14">
        <v>2</v>
      </c>
      <c r="B81" s="15"/>
      <c r="C81" s="16"/>
      <c r="E81" s="23"/>
      <c r="F81" s="82">
        <f t="shared" ref="F81:F84" si="35">E81-$N$1</f>
        <v>-3</v>
      </c>
      <c r="G81" s="13">
        <f t="shared" ref="G81:G94" si="36">IF(E81&gt;0,INT(E81)-$N$1,0)</f>
        <v>0</v>
      </c>
      <c r="H81" s="13">
        <f t="shared" ref="H81:H94" si="37">IF(E81&gt;0,(F81-G81)*100,0)</f>
        <v>0</v>
      </c>
      <c r="J81" t="e">
        <f>VLOOKUP(C81,Hcaps!$A$2:$D$63,4,FALSE)</f>
        <v>#N/A</v>
      </c>
      <c r="K81">
        <f t="shared" si="32"/>
        <v>20000</v>
      </c>
      <c r="L81" s="13">
        <f t="shared" ref="L81:L94" si="38">RANK(K81,$K$80:$K$94,1)</f>
        <v>1</v>
      </c>
      <c r="M81" s="52"/>
      <c r="N81" t="e">
        <f>VLOOKUP(C81,Hcaps!$A$2:$D$31,4,FALSE)</f>
        <v>#N/A</v>
      </c>
      <c r="O81" s="13">
        <f t="shared" si="33"/>
        <v>200</v>
      </c>
      <c r="P81" s="13">
        <f t="shared" si="34"/>
        <v>1</v>
      </c>
    </row>
    <row r="82" spans="1:16">
      <c r="A82" s="18">
        <v>3</v>
      </c>
      <c r="B82" s="15"/>
      <c r="C82" s="19"/>
      <c r="E82" s="23"/>
      <c r="F82" s="82">
        <f t="shared" si="35"/>
        <v>-3</v>
      </c>
      <c r="G82" s="13">
        <f t="shared" si="36"/>
        <v>0</v>
      </c>
      <c r="H82" s="13">
        <f t="shared" si="37"/>
        <v>0</v>
      </c>
      <c r="J82" t="e">
        <f>VLOOKUP(C82,Hcaps!$A$2:$D$63,4,FALSE)</f>
        <v>#N/A</v>
      </c>
      <c r="K82">
        <f t="shared" si="32"/>
        <v>20000</v>
      </c>
      <c r="L82" s="13">
        <f t="shared" si="38"/>
        <v>1</v>
      </c>
      <c r="M82" s="52"/>
      <c r="N82" t="e">
        <f>VLOOKUP(C82,Hcaps!$A$2:$D$31,4,FALSE)</f>
        <v>#N/A</v>
      </c>
      <c r="O82" s="13">
        <f t="shared" si="33"/>
        <v>200</v>
      </c>
      <c r="P82" s="13">
        <f t="shared" si="34"/>
        <v>1</v>
      </c>
    </row>
    <row r="83" spans="1:16">
      <c r="A83" s="14">
        <v>4</v>
      </c>
      <c r="B83" s="15"/>
      <c r="C83" s="19"/>
      <c r="E83" s="23"/>
      <c r="F83" s="82">
        <f t="shared" si="35"/>
        <v>-3</v>
      </c>
      <c r="G83" s="13">
        <f t="shared" si="36"/>
        <v>0</v>
      </c>
      <c r="H83" s="13">
        <f t="shared" si="37"/>
        <v>0</v>
      </c>
      <c r="J83" t="e">
        <f>VLOOKUP(C83,Hcaps!$A$2:$D$63,4,FALSE)</f>
        <v>#N/A</v>
      </c>
      <c r="K83">
        <f t="shared" si="32"/>
        <v>20000</v>
      </c>
      <c r="L83" s="13">
        <f t="shared" si="38"/>
        <v>1</v>
      </c>
      <c r="M83" s="52"/>
      <c r="N83" t="e">
        <f>VLOOKUP(C83,Hcaps!$A$2:$D$31,4,FALSE)</f>
        <v>#N/A</v>
      </c>
      <c r="O83" s="13">
        <f t="shared" si="33"/>
        <v>200</v>
      </c>
      <c r="P83" s="13">
        <f t="shared" si="34"/>
        <v>1</v>
      </c>
    </row>
    <row r="84" spans="1:16">
      <c r="A84" s="18">
        <v>5</v>
      </c>
      <c r="B84" s="15"/>
      <c r="C84" s="19"/>
      <c r="E84" s="23"/>
      <c r="F84" s="82">
        <f t="shared" si="35"/>
        <v>-3</v>
      </c>
      <c r="G84" s="13">
        <f t="shared" si="36"/>
        <v>0</v>
      </c>
      <c r="H84" s="13">
        <f t="shared" si="37"/>
        <v>0</v>
      </c>
      <c r="J84" t="e">
        <f>VLOOKUP(C84,Hcaps!$A$2:$D$63,4,FALSE)</f>
        <v>#N/A</v>
      </c>
      <c r="K84">
        <f t="shared" si="32"/>
        <v>20000</v>
      </c>
      <c r="L84" s="13">
        <f t="shared" si="38"/>
        <v>1</v>
      </c>
      <c r="M84" s="52"/>
      <c r="N84" t="e">
        <f>VLOOKUP(C84,Hcaps!$A$2:$D$31,4,FALSE)</f>
        <v>#N/A</v>
      </c>
      <c r="O84" s="13">
        <f t="shared" si="33"/>
        <v>200</v>
      </c>
      <c r="P84" s="13">
        <f t="shared" si="34"/>
        <v>1</v>
      </c>
    </row>
    <row r="85" spans="1:16">
      <c r="A85" s="14">
        <v>6</v>
      </c>
      <c r="B85" s="15"/>
      <c r="C85" s="19"/>
      <c r="E85" s="23"/>
      <c r="F85" s="82">
        <f>E85-$N$1</f>
        <v>-3</v>
      </c>
      <c r="G85" s="13">
        <f t="shared" si="36"/>
        <v>0</v>
      </c>
      <c r="H85" s="13">
        <f t="shared" si="37"/>
        <v>0</v>
      </c>
      <c r="J85" t="e">
        <f>VLOOKUP(C85,Hcaps!$A$2:$D$63,4,FALSE)</f>
        <v>#N/A</v>
      </c>
      <c r="K85">
        <f t="shared" si="32"/>
        <v>20000</v>
      </c>
      <c r="L85" s="13">
        <f t="shared" si="38"/>
        <v>1</v>
      </c>
      <c r="M85" s="52"/>
      <c r="N85" t="e">
        <f>VLOOKUP(C85,Hcaps!$A$2:$D$31,4,FALSE)</f>
        <v>#N/A</v>
      </c>
      <c r="O85" s="13">
        <f t="shared" si="33"/>
        <v>200</v>
      </c>
      <c r="P85" s="13">
        <f t="shared" si="34"/>
        <v>1</v>
      </c>
    </row>
    <row r="86" spans="1:16">
      <c r="A86" s="18">
        <v>7</v>
      </c>
      <c r="B86" s="15"/>
      <c r="C86" s="19"/>
      <c r="E86" s="23"/>
      <c r="F86" s="82">
        <f t="shared" ref="F86:F94" si="39">E86-$N$1</f>
        <v>-3</v>
      </c>
      <c r="G86" s="13">
        <f t="shared" si="36"/>
        <v>0</v>
      </c>
      <c r="H86" s="13">
        <f t="shared" si="37"/>
        <v>0</v>
      </c>
      <c r="J86" t="e">
        <f>VLOOKUP(C86,Hcaps!$A$2:$D$63,4,FALSE)</f>
        <v>#N/A</v>
      </c>
      <c r="K86">
        <f t="shared" si="32"/>
        <v>20000</v>
      </c>
      <c r="L86" s="13">
        <f t="shared" si="38"/>
        <v>1</v>
      </c>
      <c r="M86" s="52"/>
      <c r="N86" t="e">
        <f>VLOOKUP(C86,Hcaps!$A$2:$D$31,4,FALSE)</f>
        <v>#N/A</v>
      </c>
      <c r="O86" s="13">
        <f t="shared" si="33"/>
        <v>200</v>
      </c>
      <c r="P86" s="13">
        <f t="shared" si="34"/>
        <v>1</v>
      </c>
    </row>
    <row r="87" spans="1:16">
      <c r="A87" s="14">
        <v>8</v>
      </c>
      <c r="B87" s="15"/>
      <c r="C87" s="19"/>
      <c r="E87" s="23"/>
      <c r="F87" s="82">
        <f t="shared" si="39"/>
        <v>-3</v>
      </c>
      <c r="G87" s="13">
        <f t="shared" si="36"/>
        <v>0</v>
      </c>
      <c r="H87" s="13">
        <f t="shared" si="37"/>
        <v>0</v>
      </c>
      <c r="J87" t="e">
        <f>VLOOKUP(C87,Hcaps!$A$2:$D$63,4,FALSE)</f>
        <v>#N/A</v>
      </c>
      <c r="K87">
        <f t="shared" si="32"/>
        <v>20000</v>
      </c>
      <c r="L87" s="13">
        <f t="shared" si="38"/>
        <v>1</v>
      </c>
      <c r="M87" s="52"/>
      <c r="N87" t="e">
        <f>VLOOKUP(C87,Hcaps!$A$2:$D$31,4,FALSE)</f>
        <v>#N/A</v>
      </c>
      <c r="O87" s="13">
        <f t="shared" si="33"/>
        <v>200</v>
      </c>
      <c r="P87" s="13">
        <f t="shared" si="34"/>
        <v>1</v>
      </c>
    </row>
    <row r="88" spans="1:16">
      <c r="A88" s="18">
        <v>9</v>
      </c>
      <c r="B88" s="15"/>
      <c r="C88" s="19"/>
      <c r="E88" s="23"/>
      <c r="F88" s="82">
        <f t="shared" si="39"/>
        <v>-3</v>
      </c>
      <c r="G88" s="13">
        <f t="shared" si="36"/>
        <v>0</v>
      </c>
      <c r="H88" s="13">
        <f t="shared" si="37"/>
        <v>0</v>
      </c>
      <c r="J88" t="e">
        <f>VLOOKUP(C88,Hcaps!$A$2:$D$63,4,FALSE)</f>
        <v>#N/A</v>
      </c>
      <c r="K88">
        <f t="shared" si="32"/>
        <v>20000</v>
      </c>
      <c r="L88" s="13">
        <f t="shared" si="38"/>
        <v>1</v>
      </c>
      <c r="M88" s="52"/>
      <c r="N88" t="e">
        <f>VLOOKUP(C88,Hcaps!$A$2:$D$31,4,FALSE)</f>
        <v>#N/A</v>
      </c>
      <c r="O88" s="13">
        <f t="shared" si="33"/>
        <v>200</v>
      </c>
      <c r="P88" s="13">
        <f t="shared" si="34"/>
        <v>1</v>
      </c>
    </row>
    <row r="89" spans="1:16">
      <c r="A89" s="14">
        <v>10</v>
      </c>
      <c r="B89" s="15"/>
      <c r="C89" s="19"/>
      <c r="E89" s="23"/>
      <c r="F89" s="82">
        <f t="shared" si="39"/>
        <v>-3</v>
      </c>
      <c r="G89" s="13">
        <f t="shared" si="36"/>
        <v>0</v>
      </c>
      <c r="H89" s="13">
        <f t="shared" si="37"/>
        <v>0</v>
      </c>
      <c r="J89" t="e">
        <f>VLOOKUP(C89,Hcaps!$A$2:$D$63,4,FALSE)</f>
        <v>#N/A</v>
      </c>
      <c r="K89">
        <f t="shared" si="32"/>
        <v>20000</v>
      </c>
      <c r="L89" s="13">
        <f t="shared" si="38"/>
        <v>1</v>
      </c>
      <c r="M89" s="52"/>
      <c r="N89" t="e">
        <f>VLOOKUP(C89,Hcaps!$A$2:$D$31,4,FALSE)</f>
        <v>#N/A</v>
      </c>
      <c r="O89" s="13">
        <f t="shared" si="33"/>
        <v>200</v>
      </c>
      <c r="P89" s="13">
        <f t="shared" si="34"/>
        <v>1</v>
      </c>
    </row>
    <row r="90" spans="1:16">
      <c r="A90" s="18">
        <v>11</v>
      </c>
      <c r="B90" s="15"/>
      <c r="C90" s="19"/>
      <c r="E90" s="23"/>
      <c r="F90" s="82">
        <f t="shared" si="39"/>
        <v>-3</v>
      </c>
      <c r="G90" s="13">
        <f t="shared" si="36"/>
        <v>0</v>
      </c>
      <c r="H90" s="13">
        <f t="shared" si="37"/>
        <v>0</v>
      </c>
      <c r="J90" t="e">
        <f>VLOOKUP(C90,Hcaps!$A$2:$D$63,4,FALSE)</f>
        <v>#N/A</v>
      </c>
      <c r="K90">
        <f t="shared" si="32"/>
        <v>20000</v>
      </c>
      <c r="L90" s="13">
        <f t="shared" si="38"/>
        <v>1</v>
      </c>
      <c r="M90" s="52"/>
      <c r="N90" t="e">
        <f>VLOOKUP(C90,Hcaps!$A$2:$D$31,4,FALSE)</f>
        <v>#N/A</v>
      </c>
      <c r="O90" s="13">
        <f t="shared" si="33"/>
        <v>200</v>
      </c>
      <c r="P90" s="13">
        <f t="shared" si="34"/>
        <v>1</v>
      </c>
    </row>
    <row r="91" spans="1:16">
      <c r="A91" s="14">
        <v>12</v>
      </c>
      <c r="B91" s="15"/>
      <c r="C91" s="19"/>
      <c r="E91" s="23"/>
      <c r="F91" s="82">
        <f t="shared" si="39"/>
        <v>-3</v>
      </c>
      <c r="G91" s="13">
        <f t="shared" si="36"/>
        <v>0</v>
      </c>
      <c r="H91" s="13">
        <f t="shared" si="37"/>
        <v>0</v>
      </c>
      <c r="J91" t="e">
        <f>VLOOKUP(C91,Hcaps!$A$2:$D$63,4,FALSE)</f>
        <v>#N/A</v>
      </c>
      <c r="K91">
        <f t="shared" si="32"/>
        <v>20000</v>
      </c>
      <c r="L91" s="13">
        <f t="shared" si="38"/>
        <v>1</v>
      </c>
      <c r="M91" s="52"/>
      <c r="N91" t="e">
        <f>VLOOKUP(C91,Hcaps!$A$2:$D$31,4,FALSE)</f>
        <v>#N/A</v>
      </c>
      <c r="O91" s="13">
        <f t="shared" si="33"/>
        <v>200</v>
      </c>
      <c r="P91" s="13">
        <f t="shared" si="34"/>
        <v>1</v>
      </c>
    </row>
    <row r="92" spans="1:16">
      <c r="A92" s="18">
        <v>13</v>
      </c>
      <c r="B92" s="15"/>
      <c r="C92" s="19"/>
      <c r="E92" s="23"/>
      <c r="F92" s="82">
        <f t="shared" si="39"/>
        <v>-3</v>
      </c>
      <c r="G92" s="13">
        <f t="shared" si="36"/>
        <v>0</v>
      </c>
      <c r="H92" s="13">
        <f t="shared" si="37"/>
        <v>0</v>
      </c>
      <c r="J92" t="e">
        <f>VLOOKUP(C92,Hcaps!$A$2:$D$63,4,FALSE)</f>
        <v>#N/A</v>
      </c>
      <c r="K92">
        <f t="shared" si="32"/>
        <v>20000</v>
      </c>
      <c r="L92" s="13">
        <f t="shared" si="38"/>
        <v>1</v>
      </c>
      <c r="M92" s="52"/>
      <c r="N92" t="e">
        <f>VLOOKUP(C92,Hcaps!$A$2:$D$31,4,FALSE)</f>
        <v>#N/A</v>
      </c>
      <c r="O92" s="13">
        <f t="shared" si="33"/>
        <v>200</v>
      </c>
      <c r="P92" s="13">
        <f t="shared" si="34"/>
        <v>1</v>
      </c>
    </row>
    <row r="93" spans="1:16">
      <c r="A93" s="14">
        <v>14</v>
      </c>
      <c r="B93" s="15"/>
      <c r="C93" s="19"/>
      <c r="E93" s="23"/>
      <c r="F93" s="82">
        <f t="shared" si="39"/>
        <v>-3</v>
      </c>
      <c r="G93" s="13">
        <f t="shared" si="36"/>
        <v>0</v>
      </c>
      <c r="H93" s="13">
        <f t="shared" si="37"/>
        <v>0</v>
      </c>
      <c r="J93" t="e">
        <f>VLOOKUP(C93,Hcaps!$A$2:$D$63,4,FALSE)</f>
        <v>#N/A</v>
      </c>
      <c r="K93">
        <f t="shared" si="32"/>
        <v>20000</v>
      </c>
      <c r="L93" s="13">
        <f t="shared" si="38"/>
        <v>1</v>
      </c>
      <c r="M93" s="52"/>
      <c r="N93" t="e">
        <f>VLOOKUP(C93,Hcaps!$A$2:$D$31,4,FALSE)</f>
        <v>#N/A</v>
      </c>
      <c r="O93" s="13">
        <f t="shared" si="33"/>
        <v>200</v>
      </c>
      <c r="P93" s="13">
        <f t="shared" si="34"/>
        <v>1</v>
      </c>
    </row>
    <row r="94" spans="1:16">
      <c r="A94" s="18">
        <v>15</v>
      </c>
      <c r="B94" s="15"/>
      <c r="C94" s="19"/>
      <c r="E94" s="23"/>
      <c r="F94" s="82">
        <f t="shared" si="39"/>
        <v>-3</v>
      </c>
      <c r="G94" s="13">
        <f t="shared" si="36"/>
        <v>0</v>
      </c>
      <c r="H94" s="13">
        <f t="shared" si="37"/>
        <v>0</v>
      </c>
      <c r="J94" t="e">
        <f>VLOOKUP(C94,Hcaps!$A$2:$D$63,4,FALSE)</f>
        <v>#N/A</v>
      </c>
      <c r="K94">
        <f t="shared" si="32"/>
        <v>20000</v>
      </c>
      <c r="L94" s="13">
        <f t="shared" si="38"/>
        <v>1</v>
      </c>
      <c r="M94" s="52"/>
      <c r="N94" t="e">
        <f>VLOOKUP(C94,Hcaps!$A$2:$D$31,4,FALSE)</f>
        <v>#N/A</v>
      </c>
      <c r="O94" s="13">
        <f t="shared" si="33"/>
        <v>200</v>
      </c>
      <c r="P94" s="13">
        <f t="shared" si="34"/>
        <v>1</v>
      </c>
    </row>
  </sheetData>
  <mergeCells count="53">
    <mergeCell ref="G1:H1"/>
    <mergeCell ref="H6:H7"/>
    <mergeCell ref="J6:J7"/>
    <mergeCell ref="N6:N7"/>
    <mergeCell ref="H24:H25"/>
    <mergeCell ref="J24:J25"/>
    <mergeCell ref="N24:N25"/>
    <mergeCell ref="F2:H3"/>
    <mergeCell ref="F6:F7"/>
    <mergeCell ref="F24:F25"/>
    <mergeCell ref="E6:E7"/>
    <mergeCell ref="G6:G7"/>
    <mergeCell ref="O6:O7"/>
    <mergeCell ref="B2:E3"/>
    <mergeCell ref="P6:P7"/>
    <mergeCell ref="K6:K7"/>
    <mergeCell ref="L6:L7"/>
    <mergeCell ref="E24:E25"/>
    <mergeCell ref="G24:G25"/>
    <mergeCell ref="O24:O25"/>
    <mergeCell ref="P24:P25"/>
    <mergeCell ref="K24:K25"/>
    <mergeCell ref="L24:L25"/>
    <mergeCell ref="E60:E61"/>
    <mergeCell ref="G60:G61"/>
    <mergeCell ref="O60:O61"/>
    <mergeCell ref="P60:P61"/>
    <mergeCell ref="K60:K61"/>
    <mergeCell ref="L60:L61"/>
    <mergeCell ref="H60:H61"/>
    <mergeCell ref="J60:J61"/>
    <mergeCell ref="N60:N61"/>
    <mergeCell ref="F60:F61"/>
    <mergeCell ref="E42:E43"/>
    <mergeCell ref="G42:G43"/>
    <mergeCell ref="O42:O43"/>
    <mergeCell ref="P42:P43"/>
    <mergeCell ref="K42:K43"/>
    <mergeCell ref="H42:H43"/>
    <mergeCell ref="J42:J43"/>
    <mergeCell ref="N42:N43"/>
    <mergeCell ref="L42:L43"/>
    <mergeCell ref="F42:F43"/>
    <mergeCell ref="E78:E79"/>
    <mergeCell ref="G78:G79"/>
    <mergeCell ref="O78:O79"/>
    <mergeCell ref="P78:P79"/>
    <mergeCell ref="K78:K79"/>
    <mergeCell ref="H78:H79"/>
    <mergeCell ref="J78:J79"/>
    <mergeCell ref="N78:N79"/>
    <mergeCell ref="L78:L79"/>
    <mergeCell ref="F78:F79"/>
  </mergeCells>
  <phoneticPr fontId="31" type="noConversion"/>
  <pageMargins left="0.6" right="0.25" top="0.75" bottom="0.75" header="0.3" footer="0.3"/>
  <pageSetup paperSize="9" scale="96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53F0A4E-A4DC-4B87-BEE5-8977B41D787A}">
          <x14:formula1>
            <xm:f>Hcaps!$A$2:$A$31</xm:f>
          </x14:formula1>
          <xm:sqref>C80:C94 C62:C76 C44:C58 C26:C40 C8:C22</xm:sqref>
        </x14:dataValidation>
        <x14:dataValidation type="list" allowBlank="1" showInputMessage="1" showErrorMessage="1" xr:uid="{0976D18E-518B-4584-B20A-094C6214BEF2}">
          <x14:formula1>
            <xm:f>Skippers!$A$1:$A$34</xm:f>
          </x14:formula1>
          <xm:sqref>B62:B76 B8:B22 B26:B40 B80:B94 B44:B58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F9BC-46E2-4C28-8F98-6300E752D63C}">
  <dimension ref="A1:B78"/>
  <sheetViews>
    <sheetView workbookViewId="0">
      <selection activeCell="B6" sqref="B6"/>
    </sheetView>
  </sheetViews>
  <sheetFormatPr defaultColWidth="9" defaultRowHeight="14.25"/>
  <cols>
    <col min="1" max="1" width="16.53125" customWidth="1"/>
    <col min="2" max="252" width="9.9296875" customWidth="1"/>
  </cols>
  <sheetData>
    <row r="1" spans="1:2" ht="15.75">
      <c r="A1" s="24" t="s">
        <v>64</v>
      </c>
    </row>
    <row r="2" spans="1:2" ht="15.75">
      <c r="A2" s="24"/>
      <c r="B2" s="25"/>
    </row>
    <row r="4" spans="1:2" s="26" customFormat="1" ht="23.65" customHeight="1" thickBot="1">
      <c r="A4" s="64" t="s">
        <v>63</v>
      </c>
      <c r="B4" s="65" t="s">
        <v>126</v>
      </c>
    </row>
    <row r="5" spans="1:2" s="26" customFormat="1">
      <c r="A5" s="66" t="s">
        <v>97</v>
      </c>
      <c r="B5" s="27"/>
    </row>
    <row r="6" spans="1:2">
      <c r="A6">
        <f>'DATA ENTRY'!B8</f>
        <v>0</v>
      </c>
      <c r="B6">
        <f>'DATA ENTRY'!L8</f>
        <v>1</v>
      </c>
    </row>
    <row r="7" spans="1:2">
      <c r="A7">
        <f>'DATA ENTRY'!B9</f>
        <v>0</v>
      </c>
      <c r="B7">
        <f>'DATA ENTRY'!L9</f>
        <v>1</v>
      </c>
    </row>
    <row r="8" spans="1:2">
      <c r="A8">
        <f>'DATA ENTRY'!B10</f>
        <v>0</v>
      </c>
      <c r="B8">
        <f>'DATA ENTRY'!L10</f>
        <v>1</v>
      </c>
    </row>
    <row r="9" spans="1:2">
      <c r="A9">
        <f>'DATA ENTRY'!B11</f>
        <v>0</v>
      </c>
      <c r="B9">
        <f>'DATA ENTRY'!L11</f>
        <v>1</v>
      </c>
    </row>
    <row r="10" spans="1:2">
      <c r="A10">
        <f>'DATA ENTRY'!B12</f>
        <v>0</v>
      </c>
      <c r="B10">
        <f>'DATA ENTRY'!L12</f>
        <v>1</v>
      </c>
    </row>
    <row r="11" spans="1:2">
      <c r="A11">
        <f>'DATA ENTRY'!B13</f>
        <v>0</v>
      </c>
      <c r="B11">
        <f>'DATA ENTRY'!L13</f>
        <v>1</v>
      </c>
    </row>
    <row r="12" spans="1:2">
      <c r="A12">
        <f>'DATA ENTRY'!B14</f>
        <v>0</v>
      </c>
      <c r="B12">
        <f>'DATA ENTRY'!L14</f>
        <v>1</v>
      </c>
    </row>
    <row r="13" spans="1:2">
      <c r="A13">
        <f>'DATA ENTRY'!B15</f>
        <v>0</v>
      </c>
      <c r="B13">
        <f>'DATA ENTRY'!L15</f>
        <v>1</v>
      </c>
    </row>
    <row r="14" spans="1:2">
      <c r="A14">
        <f>'DATA ENTRY'!B16</f>
        <v>0</v>
      </c>
      <c r="B14">
        <f>'DATA ENTRY'!L16</f>
        <v>1</v>
      </c>
    </row>
    <row r="15" spans="1:2">
      <c r="A15">
        <f>'DATA ENTRY'!B17</f>
        <v>0</v>
      </c>
      <c r="B15">
        <f>'DATA ENTRY'!L17</f>
        <v>1</v>
      </c>
    </row>
    <row r="16" spans="1:2">
      <c r="A16">
        <f>'DATA ENTRY'!B18</f>
        <v>0</v>
      </c>
      <c r="B16">
        <f>'DATA ENTRY'!L18</f>
        <v>1</v>
      </c>
    </row>
    <row r="17" spans="1:2">
      <c r="A17">
        <f>'DATA ENTRY'!B19</f>
        <v>0</v>
      </c>
      <c r="B17">
        <f>'DATA ENTRY'!L19</f>
        <v>1</v>
      </c>
    </row>
    <row r="18" spans="1:2">
      <c r="A18">
        <f>'DATA ENTRY'!B20</f>
        <v>0</v>
      </c>
      <c r="B18">
        <f>'DATA ENTRY'!L20</f>
        <v>1</v>
      </c>
    </row>
    <row r="20" spans="1:2">
      <c r="A20" s="67" t="s">
        <v>65</v>
      </c>
    </row>
    <row r="21" spans="1:2">
      <c r="A21">
        <f>'DATA ENTRY'!B26</f>
        <v>0</v>
      </c>
      <c r="B21">
        <f>'DATA ENTRY'!L26</f>
        <v>1</v>
      </c>
    </row>
    <row r="22" spans="1:2">
      <c r="A22">
        <f>'DATA ENTRY'!B27</f>
        <v>0</v>
      </c>
      <c r="B22">
        <f>'DATA ENTRY'!L27</f>
        <v>1</v>
      </c>
    </row>
    <row r="23" spans="1:2">
      <c r="A23">
        <f>'DATA ENTRY'!B28</f>
        <v>0</v>
      </c>
      <c r="B23">
        <f>'DATA ENTRY'!L28</f>
        <v>1</v>
      </c>
    </row>
    <row r="24" spans="1:2">
      <c r="A24">
        <f>'DATA ENTRY'!B29</f>
        <v>0</v>
      </c>
      <c r="B24">
        <f>'DATA ENTRY'!L29</f>
        <v>1</v>
      </c>
    </row>
    <row r="25" spans="1:2">
      <c r="A25">
        <f>'DATA ENTRY'!B30</f>
        <v>0</v>
      </c>
      <c r="B25">
        <f>'DATA ENTRY'!L30</f>
        <v>1</v>
      </c>
    </row>
    <row r="26" spans="1:2">
      <c r="A26">
        <f>'DATA ENTRY'!B31</f>
        <v>0</v>
      </c>
      <c r="B26">
        <f>'DATA ENTRY'!L31</f>
        <v>1</v>
      </c>
    </row>
    <row r="27" spans="1:2">
      <c r="A27">
        <f>'DATA ENTRY'!B32</f>
        <v>0</v>
      </c>
      <c r="B27">
        <f>'DATA ENTRY'!L32</f>
        <v>1</v>
      </c>
    </row>
    <row r="28" spans="1:2">
      <c r="A28">
        <f>'DATA ENTRY'!B33</f>
        <v>0</v>
      </c>
      <c r="B28">
        <f>'DATA ENTRY'!L33</f>
        <v>1</v>
      </c>
    </row>
    <row r="29" spans="1:2">
      <c r="A29">
        <f>'DATA ENTRY'!B34</f>
        <v>0</v>
      </c>
      <c r="B29">
        <f>'DATA ENTRY'!L34</f>
        <v>1</v>
      </c>
    </row>
    <row r="30" spans="1:2">
      <c r="A30">
        <f>'DATA ENTRY'!B35</f>
        <v>0</v>
      </c>
      <c r="B30">
        <f>'DATA ENTRY'!L35</f>
        <v>1</v>
      </c>
    </row>
    <row r="31" spans="1:2">
      <c r="A31">
        <f>'DATA ENTRY'!B36</f>
        <v>0</v>
      </c>
      <c r="B31">
        <f>'DATA ENTRY'!L36</f>
        <v>1</v>
      </c>
    </row>
    <row r="32" spans="1:2">
      <c r="A32">
        <f>'DATA ENTRY'!B37</f>
        <v>0</v>
      </c>
      <c r="B32">
        <f>'DATA ENTRY'!L37</f>
        <v>1</v>
      </c>
    </row>
    <row r="33" spans="1:2">
      <c r="A33">
        <f>'DATA ENTRY'!B38</f>
        <v>0</v>
      </c>
      <c r="B33">
        <f>'DATA ENTRY'!L38</f>
        <v>1</v>
      </c>
    </row>
    <row r="35" spans="1:2">
      <c r="A35" s="67" t="s">
        <v>66</v>
      </c>
    </row>
    <row r="36" spans="1:2">
      <c r="A36">
        <f>'DATA ENTRY'!B44</f>
        <v>0</v>
      </c>
      <c r="B36">
        <f>'DATA ENTRY'!L44</f>
        <v>1</v>
      </c>
    </row>
    <row r="37" spans="1:2">
      <c r="A37">
        <f>'DATA ENTRY'!B45</f>
        <v>0</v>
      </c>
      <c r="B37">
        <f>'DATA ENTRY'!L45</f>
        <v>1</v>
      </c>
    </row>
    <row r="38" spans="1:2">
      <c r="A38">
        <f>'DATA ENTRY'!B46</f>
        <v>0</v>
      </c>
      <c r="B38">
        <f>'DATA ENTRY'!L46</f>
        <v>1</v>
      </c>
    </row>
    <row r="39" spans="1:2">
      <c r="A39">
        <f>'DATA ENTRY'!B47</f>
        <v>0</v>
      </c>
      <c r="B39">
        <f>'DATA ENTRY'!L47</f>
        <v>1</v>
      </c>
    </row>
    <row r="40" spans="1:2">
      <c r="A40">
        <f>'DATA ENTRY'!B48</f>
        <v>0</v>
      </c>
      <c r="B40">
        <f>'DATA ENTRY'!L48</f>
        <v>1</v>
      </c>
    </row>
    <row r="41" spans="1:2">
      <c r="A41">
        <f>'DATA ENTRY'!B49</f>
        <v>0</v>
      </c>
      <c r="B41">
        <f>'DATA ENTRY'!L49</f>
        <v>1</v>
      </c>
    </row>
    <row r="42" spans="1:2">
      <c r="A42">
        <f>'DATA ENTRY'!B50</f>
        <v>0</v>
      </c>
      <c r="B42">
        <f>'DATA ENTRY'!L50</f>
        <v>1</v>
      </c>
    </row>
    <row r="43" spans="1:2">
      <c r="A43">
        <f>'DATA ENTRY'!B51</f>
        <v>0</v>
      </c>
      <c r="B43">
        <f>'DATA ENTRY'!L51</f>
        <v>1</v>
      </c>
    </row>
    <row r="44" spans="1:2">
      <c r="A44">
        <f>'DATA ENTRY'!B52</f>
        <v>0</v>
      </c>
      <c r="B44">
        <f>'DATA ENTRY'!L52</f>
        <v>1</v>
      </c>
    </row>
    <row r="45" spans="1:2">
      <c r="A45">
        <f>'DATA ENTRY'!B53</f>
        <v>0</v>
      </c>
      <c r="B45">
        <f>'DATA ENTRY'!L53</f>
        <v>1</v>
      </c>
    </row>
    <row r="46" spans="1:2">
      <c r="A46">
        <f>'DATA ENTRY'!B54</f>
        <v>0</v>
      </c>
      <c r="B46">
        <f>'DATA ENTRY'!L54</f>
        <v>1</v>
      </c>
    </row>
    <row r="47" spans="1:2">
      <c r="A47">
        <f>'DATA ENTRY'!B55</f>
        <v>0</v>
      </c>
      <c r="B47">
        <f>'DATA ENTRY'!L55</f>
        <v>1</v>
      </c>
    </row>
    <row r="48" spans="1:2">
      <c r="A48">
        <f>'DATA ENTRY'!B56</f>
        <v>0</v>
      </c>
      <c r="B48">
        <f>'DATA ENTRY'!L56</f>
        <v>1</v>
      </c>
    </row>
    <row r="50" spans="1:2">
      <c r="A50" s="50" t="s">
        <v>67</v>
      </c>
    </row>
    <row r="51" spans="1:2">
      <c r="A51">
        <f>'DATA ENTRY'!B62</f>
        <v>0</v>
      </c>
      <c r="B51">
        <f>'DATA ENTRY'!L62</f>
        <v>1</v>
      </c>
    </row>
    <row r="52" spans="1:2">
      <c r="A52">
        <f>'DATA ENTRY'!B63</f>
        <v>0</v>
      </c>
      <c r="B52">
        <f>'DATA ENTRY'!L63</f>
        <v>1</v>
      </c>
    </row>
    <row r="53" spans="1:2">
      <c r="A53">
        <f>'DATA ENTRY'!B64</f>
        <v>0</v>
      </c>
      <c r="B53">
        <f>'DATA ENTRY'!L64</f>
        <v>1</v>
      </c>
    </row>
    <row r="54" spans="1:2">
      <c r="A54">
        <f>'DATA ENTRY'!B65</f>
        <v>0</v>
      </c>
      <c r="B54">
        <f>'DATA ENTRY'!L65</f>
        <v>1</v>
      </c>
    </row>
    <row r="55" spans="1:2">
      <c r="A55">
        <f>'DATA ENTRY'!B66</f>
        <v>0</v>
      </c>
      <c r="B55">
        <f>'DATA ENTRY'!L66</f>
        <v>1</v>
      </c>
    </row>
    <row r="56" spans="1:2">
      <c r="A56">
        <f>'DATA ENTRY'!B67</f>
        <v>0</v>
      </c>
      <c r="B56">
        <f>'DATA ENTRY'!L67</f>
        <v>1</v>
      </c>
    </row>
    <row r="57" spans="1:2">
      <c r="A57">
        <f>'DATA ENTRY'!B68</f>
        <v>0</v>
      </c>
      <c r="B57">
        <f>'DATA ENTRY'!L68</f>
        <v>1</v>
      </c>
    </row>
    <row r="58" spans="1:2">
      <c r="A58">
        <f>'DATA ENTRY'!B69</f>
        <v>0</v>
      </c>
      <c r="B58">
        <f>'DATA ENTRY'!L69</f>
        <v>1</v>
      </c>
    </row>
    <row r="59" spans="1:2">
      <c r="A59">
        <f>'DATA ENTRY'!B70</f>
        <v>0</v>
      </c>
      <c r="B59">
        <f>'DATA ENTRY'!L70</f>
        <v>1</v>
      </c>
    </row>
    <row r="60" spans="1:2">
      <c r="A60">
        <f>'DATA ENTRY'!B71</f>
        <v>0</v>
      </c>
      <c r="B60">
        <f>'DATA ENTRY'!L71</f>
        <v>1</v>
      </c>
    </row>
    <row r="61" spans="1:2">
      <c r="A61">
        <f>'DATA ENTRY'!B72</f>
        <v>0</v>
      </c>
      <c r="B61">
        <f>'DATA ENTRY'!L72</f>
        <v>1</v>
      </c>
    </row>
    <row r="62" spans="1:2">
      <c r="A62">
        <f>'DATA ENTRY'!B73</f>
        <v>0</v>
      </c>
      <c r="B62">
        <f>'DATA ENTRY'!L73</f>
        <v>1</v>
      </c>
    </row>
    <row r="63" spans="1:2">
      <c r="A63">
        <f>'DATA ENTRY'!B74</f>
        <v>0</v>
      </c>
      <c r="B63">
        <f>'DATA ENTRY'!L74</f>
        <v>1</v>
      </c>
    </row>
    <row r="65" spans="1:2">
      <c r="A65" s="50" t="s">
        <v>68</v>
      </c>
    </row>
    <row r="66" spans="1:2">
      <c r="A66">
        <f>'DATA ENTRY'!B80</f>
        <v>0</v>
      </c>
      <c r="B66">
        <f>'DATA ENTRY'!L80</f>
        <v>1</v>
      </c>
    </row>
    <row r="67" spans="1:2">
      <c r="A67">
        <f>'DATA ENTRY'!B81</f>
        <v>0</v>
      </c>
      <c r="B67">
        <f>'DATA ENTRY'!L81</f>
        <v>1</v>
      </c>
    </row>
    <row r="68" spans="1:2">
      <c r="A68">
        <f>'DATA ENTRY'!B82</f>
        <v>0</v>
      </c>
      <c r="B68">
        <f>'DATA ENTRY'!L82</f>
        <v>1</v>
      </c>
    </row>
    <row r="69" spans="1:2">
      <c r="A69">
        <f>'DATA ENTRY'!B83</f>
        <v>0</v>
      </c>
      <c r="B69">
        <f>'DATA ENTRY'!L83</f>
        <v>1</v>
      </c>
    </row>
    <row r="70" spans="1:2">
      <c r="A70">
        <f>'DATA ENTRY'!B84</f>
        <v>0</v>
      </c>
      <c r="B70">
        <f>'DATA ENTRY'!L84</f>
        <v>1</v>
      </c>
    </row>
    <row r="71" spans="1:2">
      <c r="A71">
        <f>'DATA ENTRY'!B85</f>
        <v>0</v>
      </c>
      <c r="B71">
        <f>'DATA ENTRY'!L85</f>
        <v>1</v>
      </c>
    </row>
    <row r="72" spans="1:2">
      <c r="A72">
        <f>'DATA ENTRY'!B86</f>
        <v>0</v>
      </c>
      <c r="B72">
        <f>'DATA ENTRY'!L86</f>
        <v>1</v>
      </c>
    </row>
    <row r="73" spans="1:2">
      <c r="A73">
        <f>'DATA ENTRY'!B87</f>
        <v>0</v>
      </c>
      <c r="B73">
        <f>'DATA ENTRY'!L87</f>
        <v>1</v>
      </c>
    </row>
    <row r="74" spans="1:2">
      <c r="A74">
        <f>'DATA ENTRY'!B88</f>
        <v>0</v>
      </c>
      <c r="B74">
        <f>'DATA ENTRY'!L88</f>
        <v>1</v>
      </c>
    </row>
    <row r="75" spans="1:2">
      <c r="A75">
        <f>'DATA ENTRY'!B89</f>
        <v>0</v>
      </c>
      <c r="B75">
        <f>'DATA ENTRY'!L89</f>
        <v>1</v>
      </c>
    </row>
    <row r="76" spans="1:2">
      <c r="A76">
        <f>'DATA ENTRY'!B90</f>
        <v>0</v>
      </c>
      <c r="B76">
        <f>'DATA ENTRY'!L90</f>
        <v>1</v>
      </c>
    </row>
    <row r="77" spans="1:2">
      <c r="A77">
        <f>'DATA ENTRY'!B91</f>
        <v>0</v>
      </c>
      <c r="B77">
        <f>'DATA ENTRY'!L91</f>
        <v>1</v>
      </c>
    </row>
    <row r="78" spans="1:2">
      <c r="A78">
        <f>'DATA ENTRY'!B92</f>
        <v>0</v>
      </c>
      <c r="B78">
        <f>'DATA ENTRY'!L92</f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1C83C-8FEB-4230-A61F-70A2BB651AFA}">
  <dimension ref="A1:B78"/>
  <sheetViews>
    <sheetView topLeftCell="A53" workbookViewId="0">
      <selection activeCell="B67" sqref="B66:B78"/>
    </sheetView>
  </sheetViews>
  <sheetFormatPr defaultColWidth="9" defaultRowHeight="14.25"/>
  <cols>
    <col min="1" max="1" width="16.53125" customWidth="1"/>
    <col min="2" max="252" width="9.9296875" customWidth="1"/>
  </cols>
  <sheetData>
    <row r="1" spans="1:2" ht="15.75">
      <c r="A1" s="24" t="s">
        <v>64</v>
      </c>
      <c r="B1" s="39" t="s">
        <v>127</v>
      </c>
    </row>
    <row r="2" spans="1:2" ht="15.75">
      <c r="A2" s="24"/>
      <c r="B2" s="25"/>
    </row>
    <row r="4" spans="1:2" s="26" customFormat="1" ht="23.65" customHeight="1" thickBot="1">
      <c r="A4" s="64" t="s">
        <v>63</v>
      </c>
      <c r="B4" s="65" t="s">
        <v>126</v>
      </c>
    </row>
    <row r="5" spans="1:2" s="26" customFormat="1">
      <c r="A5" s="66" t="s">
        <v>97</v>
      </c>
      <c r="B5" s="27"/>
    </row>
    <row r="6" spans="1:2">
      <c r="A6">
        <f>'DATA ENTRY'!B8</f>
        <v>0</v>
      </c>
      <c r="B6">
        <f>'DATA ENTRY'!P8</f>
        <v>1</v>
      </c>
    </row>
    <row r="7" spans="1:2">
      <c r="A7">
        <f>'DATA ENTRY'!B9</f>
        <v>0</v>
      </c>
      <c r="B7">
        <f>'DATA ENTRY'!P9</f>
        <v>1</v>
      </c>
    </row>
    <row r="8" spans="1:2">
      <c r="A8">
        <f>'DATA ENTRY'!B10</f>
        <v>0</v>
      </c>
      <c r="B8">
        <f>'DATA ENTRY'!P10</f>
        <v>1</v>
      </c>
    </row>
    <row r="9" spans="1:2">
      <c r="A9">
        <f>'DATA ENTRY'!B11</f>
        <v>0</v>
      </c>
      <c r="B9">
        <f>'DATA ENTRY'!P11</f>
        <v>1</v>
      </c>
    </row>
    <row r="10" spans="1:2">
      <c r="A10">
        <f>'DATA ENTRY'!B12</f>
        <v>0</v>
      </c>
      <c r="B10">
        <f>'DATA ENTRY'!P12</f>
        <v>1</v>
      </c>
    </row>
    <row r="11" spans="1:2">
      <c r="A11">
        <f>'DATA ENTRY'!B13</f>
        <v>0</v>
      </c>
      <c r="B11">
        <f>'DATA ENTRY'!P13</f>
        <v>1</v>
      </c>
    </row>
    <row r="12" spans="1:2">
      <c r="A12">
        <f>'DATA ENTRY'!B14</f>
        <v>0</v>
      </c>
      <c r="B12">
        <f>'DATA ENTRY'!P14</f>
        <v>1</v>
      </c>
    </row>
    <row r="13" spans="1:2">
      <c r="A13">
        <f>'DATA ENTRY'!B15</f>
        <v>0</v>
      </c>
      <c r="B13">
        <f>'DATA ENTRY'!P15</f>
        <v>1</v>
      </c>
    </row>
    <row r="14" spans="1:2">
      <c r="A14">
        <f>'DATA ENTRY'!B16</f>
        <v>0</v>
      </c>
      <c r="B14">
        <f>'DATA ENTRY'!P16</f>
        <v>1</v>
      </c>
    </row>
    <row r="15" spans="1:2">
      <c r="A15">
        <f>'DATA ENTRY'!B17</f>
        <v>0</v>
      </c>
      <c r="B15">
        <f>'DATA ENTRY'!P17</f>
        <v>1</v>
      </c>
    </row>
    <row r="16" spans="1:2">
      <c r="A16">
        <f>'DATA ENTRY'!B18</f>
        <v>0</v>
      </c>
      <c r="B16">
        <f>'DATA ENTRY'!P18</f>
        <v>1</v>
      </c>
    </row>
    <row r="17" spans="1:2">
      <c r="A17">
        <f>'DATA ENTRY'!B19</f>
        <v>0</v>
      </c>
      <c r="B17">
        <f>'DATA ENTRY'!P19</f>
        <v>1</v>
      </c>
    </row>
    <row r="18" spans="1:2">
      <c r="A18">
        <f>'DATA ENTRY'!B20</f>
        <v>0</v>
      </c>
      <c r="B18">
        <f>'DATA ENTRY'!P20</f>
        <v>1</v>
      </c>
    </row>
    <row r="20" spans="1:2">
      <c r="A20" s="67" t="s">
        <v>65</v>
      </c>
    </row>
    <row r="21" spans="1:2">
      <c r="A21">
        <f>'DATA ENTRY'!B26</f>
        <v>0</v>
      </c>
      <c r="B21">
        <f>'DATA ENTRY'!P26</f>
        <v>1</v>
      </c>
    </row>
    <row r="22" spans="1:2">
      <c r="A22">
        <f>'DATA ENTRY'!B27</f>
        <v>0</v>
      </c>
      <c r="B22">
        <f>'DATA ENTRY'!P27</f>
        <v>1</v>
      </c>
    </row>
    <row r="23" spans="1:2">
      <c r="A23">
        <f>'DATA ENTRY'!B28</f>
        <v>0</v>
      </c>
      <c r="B23">
        <f>'DATA ENTRY'!P28</f>
        <v>1</v>
      </c>
    </row>
    <row r="24" spans="1:2">
      <c r="A24">
        <f>'DATA ENTRY'!B29</f>
        <v>0</v>
      </c>
      <c r="B24">
        <f>'DATA ENTRY'!P29</f>
        <v>1</v>
      </c>
    </row>
    <row r="25" spans="1:2">
      <c r="A25">
        <f>'DATA ENTRY'!B30</f>
        <v>0</v>
      </c>
      <c r="B25">
        <f>'DATA ENTRY'!P30</f>
        <v>1</v>
      </c>
    </row>
    <row r="26" spans="1:2">
      <c r="A26">
        <f>'DATA ENTRY'!B31</f>
        <v>0</v>
      </c>
      <c r="B26">
        <f>'DATA ENTRY'!P31</f>
        <v>1</v>
      </c>
    </row>
    <row r="27" spans="1:2">
      <c r="A27">
        <f>'DATA ENTRY'!B32</f>
        <v>0</v>
      </c>
      <c r="B27">
        <f>'DATA ENTRY'!P32</f>
        <v>1</v>
      </c>
    </row>
    <row r="28" spans="1:2">
      <c r="A28">
        <f>'DATA ENTRY'!B33</f>
        <v>0</v>
      </c>
      <c r="B28">
        <f>'DATA ENTRY'!P33</f>
        <v>1</v>
      </c>
    </row>
    <row r="29" spans="1:2">
      <c r="A29">
        <f>'DATA ENTRY'!B34</f>
        <v>0</v>
      </c>
      <c r="B29">
        <f>'DATA ENTRY'!P34</f>
        <v>1</v>
      </c>
    </row>
    <row r="30" spans="1:2">
      <c r="A30">
        <f>'DATA ENTRY'!B35</f>
        <v>0</v>
      </c>
      <c r="B30">
        <f>'DATA ENTRY'!P35</f>
        <v>1</v>
      </c>
    </row>
    <row r="31" spans="1:2">
      <c r="A31">
        <f>'DATA ENTRY'!B36</f>
        <v>0</v>
      </c>
      <c r="B31">
        <f>'DATA ENTRY'!P36</f>
        <v>1</v>
      </c>
    </row>
    <row r="32" spans="1:2">
      <c r="A32">
        <f>'DATA ENTRY'!B37</f>
        <v>0</v>
      </c>
      <c r="B32">
        <f>'DATA ENTRY'!P37</f>
        <v>1</v>
      </c>
    </row>
    <row r="33" spans="1:2">
      <c r="A33">
        <f>'DATA ENTRY'!B38</f>
        <v>0</v>
      </c>
      <c r="B33">
        <f>'DATA ENTRY'!P38</f>
        <v>1</v>
      </c>
    </row>
    <row r="35" spans="1:2">
      <c r="A35" s="67" t="s">
        <v>66</v>
      </c>
    </row>
    <row r="36" spans="1:2">
      <c r="A36">
        <f>'DATA ENTRY'!B44</f>
        <v>0</v>
      </c>
      <c r="B36">
        <f>'DATA ENTRY'!P44</f>
        <v>1</v>
      </c>
    </row>
    <row r="37" spans="1:2">
      <c r="A37">
        <f>'DATA ENTRY'!B45</f>
        <v>0</v>
      </c>
      <c r="B37">
        <f>'DATA ENTRY'!P45</f>
        <v>1</v>
      </c>
    </row>
    <row r="38" spans="1:2">
      <c r="A38">
        <f>'DATA ENTRY'!B46</f>
        <v>0</v>
      </c>
      <c r="B38">
        <f>'DATA ENTRY'!P46</f>
        <v>1</v>
      </c>
    </row>
    <row r="39" spans="1:2">
      <c r="A39">
        <f>'DATA ENTRY'!B47</f>
        <v>0</v>
      </c>
      <c r="B39">
        <f>'DATA ENTRY'!P47</f>
        <v>1</v>
      </c>
    </row>
    <row r="40" spans="1:2">
      <c r="A40">
        <f>'DATA ENTRY'!B48</f>
        <v>0</v>
      </c>
      <c r="B40">
        <f>'DATA ENTRY'!P48</f>
        <v>1</v>
      </c>
    </row>
    <row r="41" spans="1:2">
      <c r="A41">
        <f>'DATA ENTRY'!B49</f>
        <v>0</v>
      </c>
      <c r="B41">
        <f>'DATA ENTRY'!P49</f>
        <v>1</v>
      </c>
    </row>
    <row r="42" spans="1:2">
      <c r="A42">
        <f>'DATA ENTRY'!B50</f>
        <v>0</v>
      </c>
      <c r="B42">
        <f>'DATA ENTRY'!P50</f>
        <v>1</v>
      </c>
    </row>
    <row r="43" spans="1:2">
      <c r="A43">
        <f>'DATA ENTRY'!B51</f>
        <v>0</v>
      </c>
      <c r="B43">
        <f>'DATA ENTRY'!P51</f>
        <v>1</v>
      </c>
    </row>
    <row r="44" spans="1:2">
      <c r="A44">
        <f>'DATA ENTRY'!B52</f>
        <v>0</v>
      </c>
      <c r="B44">
        <f>'DATA ENTRY'!P52</f>
        <v>1</v>
      </c>
    </row>
    <row r="45" spans="1:2">
      <c r="A45">
        <f>'DATA ENTRY'!B53</f>
        <v>0</v>
      </c>
      <c r="B45">
        <f>'DATA ENTRY'!P53</f>
        <v>1</v>
      </c>
    </row>
    <row r="46" spans="1:2">
      <c r="A46">
        <f>'DATA ENTRY'!B54</f>
        <v>0</v>
      </c>
      <c r="B46">
        <f>'DATA ENTRY'!P54</f>
        <v>1</v>
      </c>
    </row>
    <row r="47" spans="1:2">
      <c r="A47">
        <f>'DATA ENTRY'!B55</f>
        <v>0</v>
      </c>
      <c r="B47">
        <f>'DATA ENTRY'!P55</f>
        <v>1</v>
      </c>
    </row>
    <row r="48" spans="1:2">
      <c r="A48">
        <f>'DATA ENTRY'!B56</f>
        <v>0</v>
      </c>
      <c r="B48">
        <f>'DATA ENTRY'!P56</f>
        <v>1</v>
      </c>
    </row>
    <row r="50" spans="1:2">
      <c r="A50" s="50" t="s">
        <v>67</v>
      </c>
    </row>
    <row r="51" spans="1:2">
      <c r="A51">
        <f>'DATA ENTRY'!B62</f>
        <v>0</v>
      </c>
      <c r="B51">
        <f>'DATA ENTRY'!P62</f>
        <v>1</v>
      </c>
    </row>
    <row r="52" spans="1:2">
      <c r="A52">
        <f>'DATA ENTRY'!B63</f>
        <v>0</v>
      </c>
      <c r="B52">
        <f>'DATA ENTRY'!P63</f>
        <v>1</v>
      </c>
    </row>
    <row r="53" spans="1:2">
      <c r="A53">
        <f>'DATA ENTRY'!B64</f>
        <v>0</v>
      </c>
      <c r="B53">
        <f>'DATA ENTRY'!P64</f>
        <v>1</v>
      </c>
    </row>
    <row r="54" spans="1:2">
      <c r="A54">
        <f>'DATA ENTRY'!B65</f>
        <v>0</v>
      </c>
      <c r="B54">
        <f>'DATA ENTRY'!P65</f>
        <v>1</v>
      </c>
    </row>
    <row r="55" spans="1:2">
      <c r="A55">
        <f>'DATA ENTRY'!B66</f>
        <v>0</v>
      </c>
      <c r="B55">
        <f>'DATA ENTRY'!P66</f>
        <v>1</v>
      </c>
    </row>
    <row r="56" spans="1:2">
      <c r="A56">
        <f>'DATA ENTRY'!B67</f>
        <v>0</v>
      </c>
      <c r="B56">
        <f>'DATA ENTRY'!P67</f>
        <v>1</v>
      </c>
    </row>
    <row r="57" spans="1:2">
      <c r="A57">
        <f>'DATA ENTRY'!B68</f>
        <v>0</v>
      </c>
      <c r="B57">
        <f>'DATA ENTRY'!P68</f>
        <v>1</v>
      </c>
    </row>
    <row r="58" spans="1:2">
      <c r="A58">
        <f>'DATA ENTRY'!B69</f>
        <v>0</v>
      </c>
      <c r="B58">
        <f>'DATA ENTRY'!P69</f>
        <v>1</v>
      </c>
    </row>
    <row r="59" spans="1:2">
      <c r="A59">
        <f>'DATA ENTRY'!B70</f>
        <v>0</v>
      </c>
      <c r="B59">
        <f>'DATA ENTRY'!P70</f>
        <v>1</v>
      </c>
    </row>
    <row r="60" spans="1:2">
      <c r="A60">
        <f>'DATA ENTRY'!B71</f>
        <v>0</v>
      </c>
      <c r="B60">
        <f>'DATA ENTRY'!P71</f>
        <v>1</v>
      </c>
    </row>
    <row r="61" spans="1:2">
      <c r="A61">
        <f>'DATA ENTRY'!B72</f>
        <v>0</v>
      </c>
      <c r="B61">
        <f>'DATA ENTRY'!P72</f>
        <v>1</v>
      </c>
    </row>
    <row r="62" spans="1:2">
      <c r="A62">
        <f>'DATA ENTRY'!B73</f>
        <v>0</v>
      </c>
      <c r="B62">
        <f>'DATA ENTRY'!P73</f>
        <v>1</v>
      </c>
    </row>
    <row r="63" spans="1:2">
      <c r="A63">
        <f>'DATA ENTRY'!B74</f>
        <v>0</v>
      </c>
      <c r="B63">
        <f>'DATA ENTRY'!P74</f>
        <v>1</v>
      </c>
    </row>
    <row r="65" spans="1:2">
      <c r="A65" s="50" t="s">
        <v>68</v>
      </c>
    </row>
    <row r="66" spans="1:2">
      <c r="A66">
        <f>'DATA ENTRY'!B80</f>
        <v>0</v>
      </c>
      <c r="B66">
        <f>'DATA ENTRY'!P80</f>
        <v>1</v>
      </c>
    </row>
    <row r="67" spans="1:2">
      <c r="A67">
        <f>'DATA ENTRY'!B81</f>
        <v>0</v>
      </c>
      <c r="B67">
        <f>'DATA ENTRY'!P81</f>
        <v>1</v>
      </c>
    </row>
    <row r="68" spans="1:2">
      <c r="A68">
        <f>'DATA ENTRY'!B82</f>
        <v>0</v>
      </c>
      <c r="B68">
        <f>'DATA ENTRY'!P82</f>
        <v>1</v>
      </c>
    </row>
    <row r="69" spans="1:2">
      <c r="A69">
        <f>'DATA ENTRY'!B83</f>
        <v>0</v>
      </c>
      <c r="B69">
        <f>'DATA ENTRY'!P83</f>
        <v>1</v>
      </c>
    </row>
    <row r="70" spans="1:2">
      <c r="A70">
        <f>'DATA ENTRY'!B84</f>
        <v>0</v>
      </c>
      <c r="B70">
        <f>'DATA ENTRY'!P84</f>
        <v>1</v>
      </c>
    </row>
    <row r="71" spans="1:2">
      <c r="A71">
        <f>'DATA ENTRY'!B85</f>
        <v>0</v>
      </c>
      <c r="B71">
        <f>'DATA ENTRY'!P85</f>
        <v>1</v>
      </c>
    </row>
    <row r="72" spans="1:2">
      <c r="A72">
        <f>'DATA ENTRY'!B86</f>
        <v>0</v>
      </c>
      <c r="B72">
        <f>'DATA ENTRY'!P86</f>
        <v>1</v>
      </c>
    </row>
    <row r="73" spans="1:2">
      <c r="A73">
        <f>'DATA ENTRY'!B87</f>
        <v>0</v>
      </c>
      <c r="B73">
        <f>'DATA ENTRY'!P87</f>
        <v>1</v>
      </c>
    </row>
    <row r="74" spans="1:2">
      <c r="A74">
        <f>'DATA ENTRY'!B88</f>
        <v>0</v>
      </c>
      <c r="B74">
        <f>'DATA ENTRY'!P88</f>
        <v>1</v>
      </c>
    </row>
    <row r="75" spans="1:2">
      <c r="A75">
        <f>'DATA ENTRY'!B89</f>
        <v>0</v>
      </c>
      <c r="B75">
        <f>'DATA ENTRY'!P89</f>
        <v>1</v>
      </c>
    </row>
    <row r="76" spans="1:2">
      <c r="A76">
        <f>'DATA ENTRY'!B90</f>
        <v>0</v>
      </c>
      <c r="B76">
        <f>'DATA ENTRY'!P90</f>
        <v>1</v>
      </c>
    </row>
    <row r="77" spans="1:2">
      <c r="A77">
        <f>'DATA ENTRY'!B91</f>
        <v>0</v>
      </c>
      <c r="B77">
        <f>'DATA ENTRY'!P91</f>
        <v>1</v>
      </c>
    </row>
    <row r="78" spans="1:2">
      <c r="A78">
        <f>'DATA ENTRY'!B92</f>
        <v>0</v>
      </c>
      <c r="B78">
        <f>'DATA ENTRY'!P92</f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37"/>
  <sheetViews>
    <sheetView workbookViewId="0">
      <selection activeCell="A17" sqref="A17"/>
    </sheetView>
  </sheetViews>
  <sheetFormatPr defaultColWidth="9.9296875" defaultRowHeight="14.25"/>
  <sheetData>
    <row r="2" spans="1:1">
      <c r="A2" t="s">
        <v>98</v>
      </c>
    </row>
    <row r="3" spans="1:1">
      <c r="A3" t="s">
        <v>100</v>
      </c>
    </row>
    <row r="4" spans="1:1">
      <c r="A4" t="s">
        <v>23</v>
      </c>
    </row>
    <row r="5" spans="1:1">
      <c r="A5" t="s">
        <v>132</v>
      </c>
    </row>
    <row r="6" spans="1:1">
      <c r="A6" s="39" t="s">
        <v>133</v>
      </c>
    </row>
    <row r="7" spans="1:1">
      <c r="A7" s="39" t="s">
        <v>134</v>
      </c>
    </row>
    <row r="8" spans="1:1">
      <c r="A8" s="39" t="s">
        <v>135</v>
      </c>
    </row>
    <row r="9" spans="1:1">
      <c r="A9" t="s">
        <v>95</v>
      </c>
    </row>
    <row r="10" spans="1:1">
      <c r="A10" t="s">
        <v>27</v>
      </c>
    </row>
    <row r="11" spans="1:1">
      <c r="A11" t="s">
        <v>26</v>
      </c>
    </row>
    <row r="12" spans="1:1">
      <c r="A12" t="s">
        <v>99</v>
      </c>
    </row>
    <row r="13" spans="1:1">
      <c r="A13" t="s">
        <v>25</v>
      </c>
    </row>
    <row r="14" spans="1:1">
      <c r="A14" t="s">
        <v>110</v>
      </c>
    </row>
    <row r="15" spans="1:1">
      <c r="A15" s="39" t="s">
        <v>120</v>
      </c>
    </row>
    <row r="16" spans="1:1">
      <c r="A16" t="s">
        <v>139</v>
      </c>
    </row>
    <row r="17" spans="1:1">
      <c r="A17" t="s">
        <v>31</v>
      </c>
    </row>
    <row r="18" spans="1:1">
      <c r="A18" t="s">
        <v>24</v>
      </c>
    </row>
    <row r="19" spans="1:1">
      <c r="A19" s="39" t="s">
        <v>130</v>
      </c>
    </row>
    <row r="20" spans="1:1">
      <c r="A20" t="s">
        <v>136</v>
      </c>
    </row>
    <row r="21" spans="1:1">
      <c r="A21" t="s">
        <v>137</v>
      </c>
    </row>
    <row r="22" spans="1:1">
      <c r="A22" t="s">
        <v>29</v>
      </c>
    </row>
    <row r="23" spans="1:1">
      <c r="A23" t="s">
        <v>17</v>
      </c>
    </row>
    <row r="24" spans="1:1">
      <c r="A24" t="s">
        <v>18</v>
      </c>
    </row>
    <row r="25" spans="1:1">
      <c r="A25" t="s">
        <v>86</v>
      </c>
    </row>
    <row r="26" spans="1:1">
      <c r="A26" t="s">
        <v>30</v>
      </c>
    </row>
    <row r="27" spans="1:1">
      <c r="A27" t="s">
        <v>28</v>
      </c>
    </row>
    <row r="28" spans="1:1">
      <c r="A28" t="s">
        <v>138</v>
      </c>
    </row>
    <row r="29" spans="1:1">
      <c r="A29" t="s">
        <v>85</v>
      </c>
    </row>
    <row r="32" spans="1:1">
      <c r="A32" s="39"/>
    </row>
    <row r="33" spans="1:1">
      <c r="A33" s="39"/>
    </row>
    <row r="36" spans="1:1">
      <c r="A36" t="s">
        <v>32</v>
      </c>
    </row>
    <row r="37" spans="1:1">
      <c r="A37" t="s">
        <v>32</v>
      </c>
    </row>
  </sheetData>
  <sortState xmlns:xlrd2="http://schemas.microsoft.com/office/spreadsheetml/2017/richdata2" ref="A2:A33">
    <sortCondition ref="A2:A3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63"/>
  <sheetViews>
    <sheetView workbookViewId="0">
      <selection activeCell="D18" sqref="D18"/>
    </sheetView>
  </sheetViews>
  <sheetFormatPr defaultColWidth="9" defaultRowHeight="14.25"/>
  <cols>
    <col min="1" max="1" width="18.9296875" style="28" customWidth="1"/>
    <col min="2" max="2" width="8.46484375" style="29" customWidth="1"/>
    <col min="3" max="3" width="2.3984375" style="29" customWidth="1"/>
    <col min="4" max="4" width="12.53125" style="41" customWidth="1"/>
    <col min="5" max="5" width="2.6640625" style="30" customWidth="1"/>
    <col min="6" max="6" width="2.796875" style="30" customWidth="1"/>
    <col min="7" max="9" width="8.59765625" style="30" customWidth="1"/>
    <col min="10" max="10" width="11" style="30" customWidth="1"/>
    <col min="11" max="11" width="8.59765625" style="30" customWidth="1"/>
    <col min="12" max="12" width="1.73046875" style="30" customWidth="1"/>
    <col min="13" max="13" width="2.3984375" style="30" customWidth="1"/>
    <col min="14" max="14" width="8.59765625" style="41" customWidth="1"/>
    <col min="15" max="257" width="8.59765625" style="30" customWidth="1"/>
  </cols>
  <sheetData>
    <row r="1" spans="1:15">
      <c r="D1" s="46" t="s">
        <v>113</v>
      </c>
      <c r="N1" s="46">
        <v>2020</v>
      </c>
      <c r="O1" s="30" t="s">
        <v>128</v>
      </c>
    </row>
    <row r="2" spans="1:15" ht="15">
      <c r="A2" s="31" t="s">
        <v>7</v>
      </c>
      <c r="B2" s="32"/>
      <c r="D2" s="40">
        <v>1022</v>
      </c>
      <c r="G2" s="30" t="s">
        <v>82</v>
      </c>
      <c r="N2" s="40">
        <v>1022</v>
      </c>
      <c r="O2" s="41">
        <f>D2-N2</f>
        <v>0</v>
      </c>
    </row>
    <row r="3" spans="1:15" ht="17.25">
      <c r="A3" s="31" t="s">
        <v>1</v>
      </c>
      <c r="B3" s="32"/>
      <c r="C3" s="33"/>
      <c r="D3" s="40">
        <v>1103</v>
      </c>
      <c r="G3"/>
      <c r="H3" t="s">
        <v>75</v>
      </c>
      <c r="I3" t="s">
        <v>76</v>
      </c>
      <c r="J3" s="36" t="s">
        <v>101</v>
      </c>
      <c r="K3" s="36" t="s">
        <v>104</v>
      </c>
      <c r="N3" s="40">
        <v>1100</v>
      </c>
      <c r="O3" s="41">
        <f t="shared" ref="O3:O16" si="0">D3-N3</f>
        <v>3</v>
      </c>
    </row>
    <row r="4" spans="1:15" ht="17.25">
      <c r="A4" s="31" t="s">
        <v>2</v>
      </c>
      <c r="B4" s="32"/>
      <c r="C4" s="33"/>
      <c r="D4" s="40">
        <v>1156</v>
      </c>
      <c r="G4"/>
      <c r="H4" s="37"/>
      <c r="I4"/>
      <c r="N4" s="40">
        <v>1147</v>
      </c>
      <c r="O4" s="41">
        <f t="shared" si="0"/>
        <v>9</v>
      </c>
    </row>
    <row r="5" spans="1:15" ht="17.25">
      <c r="A5" s="31" t="s">
        <v>70</v>
      </c>
      <c r="B5" s="32"/>
      <c r="C5" s="33"/>
      <c r="D5" s="40">
        <v>1218</v>
      </c>
      <c r="G5" t="s">
        <v>77</v>
      </c>
      <c r="H5" s="37">
        <v>92.6</v>
      </c>
      <c r="I5">
        <v>90.5</v>
      </c>
      <c r="K5" s="30">
        <v>213</v>
      </c>
      <c r="N5" s="40">
        <v>1208</v>
      </c>
      <c r="O5" s="41">
        <f t="shared" si="0"/>
        <v>10</v>
      </c>
    </row>
    <row r="6" spans="1:15" ht="17.25">
      <c r="A6" s="31" t="s">
        <v>71</v>
      </c>
      <c r="B6" s="32"/>
      <c r="C6" s="33"/>
      <c r="D6" s="40">
        <v>1100</v>
      </c>
      <c r="G6" t="s">
        <v>78</v>
      </c>
      <c r="H6" s="37">
        <v>94.3</v>
      </c>
      <c r="I6">
        <v>92</v>
      </c>
      <c r="J6" s="30">
        <v>222</v>
      </c>
      <c r="K6" s="30">
        <v>222</v>
      </c>
      <c r="N6" s="40">
        <v>1085</v>
      </c>
      <c r="O6" s="41">
        <f t="shared" si="0"/>
        <v>15</v>
      </c>
    </row>
    <row r="7" spans="1:15" ht="17.25">
      <c r="A7" s="31" t="s">
        <v>111</v>
      </c>
      <c r="B7" s="32"/>
      <c r="C7" s="33"/>
      <c r="D7" s="40">
        <v>1015</v>
      </c>
      <c r="G7" t="s">
        <v>79</v>
      </c>
      <c r="H7" s="37">
        <v>100</v>
      </c>
      <c r="I7">
        <v>93</v>
      </c>
      <c r="K7" s="30">
        <v>228</v>
      </c>
      <c r="N7" s="40">
        <v>1015</v>
      </c>
      <c r="O7" s="41">
        <f t="shared" si="0"/>
        <v>0</v>
      </c>
    </row>
    <row r="8" spans="1:15" ht="17.25">
      <c r="A8" s="31" t="s">
        <v>112</v>
      </c>
      <c r="B8" s="32"/>
      <c r="C8" s="33"/>
      <c r="D8" s="40">
        <v>1016</v>
      </c>
      <c r="G8" t="s">
        <v>80</v>
      </c>
      <c r="H8" s="37">
        <v>94</v>
      </c>
      <c r="I8">
        <v>98</v>
      </c>
      <c r="K8" s="30">
        <v>258</v>
      </c>
      <c r="N8" s="40">
        <v>1016</v>
      </c>
      <c r="O8" s="41">
        <f t="shared" si="0"/>
        <v>0</v>
      </c>
    </row>
    <row r="9" spans="1:15" ht="17.25">
      <c r="A9" s="31" t="s">
        <v>0</v>
      </c>
      <c r="C9" s="33"/>
      <c r="D9" s="40">
        <v>900</v>
      </c>
      <c r="G9" t="s">
        <v>103</v>
      </c>
      <c r="H9" s="37">
        <v>96.3</v>
      </c>
      <c r="N9" s="40">
        <v>903</v>
      </c>
      <c r="O9" s="41">
        <f t="shared" si="0"/>
        <v>-3</v>
      </c>
    </row>
    <row r="10" spans="1:15" ht="17.25">
      <c r="A10" s="31" t="s">
        <v>9</v>
      </c>
      <c r="B10" s="32"/>
      <c r="C10" s="33"/>
      <c r="D10" s="40">
        <v>1107</v>
      </c>
      <c r="G10" t="s">
        <v>105</v>
      </c>
      <c r="H10" s="37">
        <v>94.7</v>
      </c>
      <c r="I10">
        <v>100</v>
      </c>
      <c r="J10" s="30">
        <v>276</v>
      </c>
      <c r="K10" s="30">
        <v>270</v>
      </c>
      <c r="N10" s="40">
        <v>1102</v>
      </c>
      <c r="O10" s="41">
        <f t="shared" si="0"/>
        <v>5</v>
      </c>
    </row>
    <row r="11" spans="1:15" ht="17.25">
      <c r="A11" s="31">
        <v>420</v>
      </c>
      <c r="B11" s="32"/>
      <c r="C11" s="33"/>
      <c r="D11" s="40">
        <v>1110</v>
      </c>
      <c r="G11"/>
      <c r="H11" s="37"/>
      <c r="I11"/>
      <c r="O11" s="41"/>
    </row>
    <row r="12" spans="1:15" ht="17.25">
      <c r="A12" s="31">
        <v>470</v>
      </c>
      <c r="B12" s="32">
        <v>86.6</v>
      </c>
      <c r="C12" s="33"/>
      <c r="D12" s="40">
        <v>973</v>
      </c>
      <c r="G12" t="s">
        <v>81</v>
      </c>
      <c r="H12" s="37">
        <v>104</v>
      </c>
      <c r="I12">
        <v>101.5</v>
      </c>
      <c r="K12" s="30">
        <v>279</v>
      </c>
      <c r="N12" s="40">
        <v>973</v>
      </c>
      <c r="O12" s="41">
        <f t="shared" si="0"/>
        <v>0</v>
      </c>
    </row>
    <row r="13" spans="1:15" ht="17.25">
      <c r="A13" s="31" t="s">
        <v>129</v>
      </c>
      <c r="B13" s="32"/>
      <c r="C13" s="33"/>
      <c r="D13" s="40">
        <v>830</v>
      </c>
      <c r="G13"/>
      <c r="H13" s="37"/>
      <c r="I13"/>
      <c r="N13" s="40"/>
      <c r="O13" s="41"/>
    </row>
    <row r="14" spans="1:15" ht="17.25">
      <c r="A14" s="31" t="s">
        <v>74</v>
      </c>
      <c r="B14" s="32"/>
      <c r="C14" s="33"/>
      <c r="D14" s="40">
        <v>1143</v>
      </c>
      <c r="G14" t="s">
        <v>107</v>
      </c>
      <c r="H14" s="38">
        <v>102.1</v>
      </c>
      <c r="K14" s="30">
        <v>279</v>
      </c>
      <c r="N14" s="40">
        <v>1143</v>
      </c>
      <c r="O14" s="41">
        <f t="shared" si="0"/>
        <v>0</v>
      </c>
    </row>
    <row r="15" spans="1:15" ht="17.25">
      <c r="A15" s="31" t="s">
        <v>102</v>
      </c>
      <c r="B15" s="32"/>
      <c r="C15" s="33"/>
      <c r="D15" s="40">
        <v>1260</v>
      </c>
      <c r="G15" s="30" t="s">
        <v>106</v>
      </c>
      <c r="H15" s="30">
        <v>95.2</v>
      </c>
      <c r="N15" s="40">
        <v>1260</v>
      </c>
      <c r="O15" s="41">
        <f t="shared" si="0"/>
        <v>0</v>
      </c>
    </row>
    <row r="16" spans="1:15" ht="17.25">
      <c r="A16" s="31" t="s">
        <v>5</v>
      </c>
      <c r="B16" s="32"/>
      <c r="C16" s="33"/>
      <c r="D16" s="40">
        <v>1631</v>
      </c>
      <c r="N16" s="40">
        <v>1642</v>
      </c>
      <c r="O16" s="41">
        <f t="shared" si="0"/>
        <v>-11</v>
      </c>
    </row>
    <row r="17" spans="1:15" ht="17.25">
      <c r="A17" s="31" t="s">
        <v>131</v>
      </c>
      <c r="B17" s="32"/>
      <c r="C17" s="33"/>
      <c r="D17" s="40">
        <v>1150</v>
      </c>
      <c r="N17" s="40"/>
      <c r="O17" s="41"/>
    </row>
    <row r="18" spans="1:15" ht="17.25">
      <c r="A18" s="31"/>
      <c r="B18" s="32"/>
      <c r="C18" s="33"/>
      <c r="D18" s="47" t="s">
        <v>75</v>
      </c>
      <c r="N18" s="40"/>
    </row>
    <row r="19" spans="1:15" ht="17.25">
      <c r="A19" s="31" t="s">
        <v>8</v>
      </c>
      <c r="C19" s="33"/>
      <c r="D19" s="32">
        <v>71.400000000000006</v>
      </c>
      <c r="E19"/>
      <c r="F19"/>
      <c r="G19"/>
    </row>
    <row r="20" spans="1:15" ht="17.25">
      <c r="A20" s="31" t="s">
        <v>72</v>
      </c>
      <c r="C20" s="33"/>
      <c r="D20" s="32">
        <v>65.5</v>
      </c>
    </row>
    <row r="21" spans="1:15" ht="17.25">
      <c r="A21" s="31" t="s">
        <v>117</v>
      </c>
      <c r="C21" s="33"/>
      <c r="D21" s="32">
        <v>77</v>
      </c>
    </row>
    <row r="22" spans="1:15" ht="17.25">
      <c r="A22" s="31" t="s">
        <v>4</v>
      </c>
      <c r="C22" s="33"/>
      <c r="D22" s="32">
        <v>96.3</v>
      </c>
      <c r="E22" s="48"/>
    </row>
    <row r="23" spans="1:15" ht="17.25">
      <c r="A23" s="31" t="s">
        <v>3</v>
      </c>
      <c r="B23" s="32"/>
      <c r="C23" s="33"/>
      <c r="D23" s="40">
        <v>912</v>
      </c>
      <c r="E23" s="32"/>
    </row>
    <row r="24" spans="1:15" ht="17.25">
      <c r="A24" s="31" t="s">
        <v>90</v>
      </c>
      <c r="C24" s="33"/>
      <c r="D24" s="32">
        <v>94</v>
      </c>
      <c r="E24" s="32"/>
    </row>
    <row r="25" spans="1:15" ht="17.25">
      <c r="A25" s="31" t="s">
        <v>83</v>
      </c>
      <c r="C25" s="33"/>
      <c r="D25" s="32">
        <v>94.7</v>
      </c>
      <c r="E25" s="32"/>
    </row>
    <row r="26" spans="1:15" ht="17.25">
      <c r="A26" s="31" t="s">
        <v>121</v>
      </c>
      <c r="C26" s="33"/>
      <c r="D26" s="32">
        <v>96.7</v>
      </c>
      <c r="E26" s="32"/>
    </row>
    <row r="27" spans="1:15" ht="17.25">
      <c r="A27" s="31" t="s">
        <v>88</v>
      </c>
      <c r="C27" s="33"/>
      <c r="D27" s="32">
        <v>100</v>
      </c>
      <c r="E27" s="32"/>
    </row>
    <row r="28" spans="1:15" ht="17.25">
      <c r="A28" s="31" t="s">
        <v>89</v>
      </c>
      <c r="C28" s="33"/>
      <c r="D28" s="32">
        <v>92.6</v>
      </c>
      <c r="E28" s="32"/>
    </row>
    <row r="29" spans="1:15" ht="17.25">
      <c r="A29" s="31" t="s">
        <v>87</v>
      </c>
      <c r="C29" s="33"/>
      <c r="D29" s="32">
        <v>94.3</v>
      </c>
      <c r="E29" s="32"/>
    </row>
    <row r="30" spans="1:15" ht="17.25">
      <c r="A30" s="31" t="s">
        <v>81</v>
      </c>
      <c r="C30" s="33"/>
      <c r="D30" s="32">
        <v>104</v>
      </c>
      <c r="E30" s="32"/>
    </row>
    <row r="31" spans="1:15" ht="17.25">
      <c r="A31" s="31" t="s">
        <v>108</v>
      </c>
      <c r="C31" s="33"/>
      <c r="D31" s="32">
        <v>102.1</v>
      </c>
    </row>
    <row r="32" spans="1:15" ht="17.25">
      <c r="A32" s="31" t="s">
        <v>6</v>
      </c>
      <c r="B32" s="32">
        <v>99</v>
      </c>
      <c r="C32" s="33"/>
      <c r="D32" s="40"/>
    </row>
    <row r="33" spans="1:6" ht="17.25">
      <c r="A33" s="31" t="s">
        <v>62</v>
      </c>
      <c r="B33" s="32">
        <v>97.6</v>
      </c>
      <c r="C33" s="33"/>
      <c r="D33" s="40"/>
    </row>
    <row r="34" spans="1:6" ht="17.25">
      <c r="A34" s="31" t="s">
        <v>109</v>
      </c>
      <c r="B34" s="32">
        <v>94.5</v>
      </c>
      <c r="C34" s="33" t="s">
        <v>69</v>
      </c>
      <c r="D34" s="40"/>
    </row>
    <row r="35" spans="1:6" ht="17.25">
      <c r="A35" s="31" t="s">
        <v>73</v>
      </c>
      <c r="B35" s="32">
        <v>97.4</v>
      </c>
      <c r="C35" s="33" t="s">
        <v>69</v>
      </c>
      <c r="D35" s="40"/>
      <c r="E35" s="34"/>
      <c r="F35" s="34"/>
    </row>
    <row r="36" spans="1:6" ht="17.25">
      <c r="A36" s="31" t="s">
        <v>40</v>
      </c>
      <c r="B36" s="32">
        <v>101.2</v>
      </c>
      <c r="C36" s="33"/>
      <c r="D36" s="42"/>
    </row>
    <row r="37" spans="1:6" ht="17.25">
      <c r="A37" s="31" t="s">
        <v>39</v>
      </c>
      <c r="B37" s="32">
        <v>92.8</v>
      </c>
      <c r="C37" s="33" t="s">
        <v>69</v>
      </c>
      <c r="D37" s="42"/>
    </row>
    <row r="38" spans="1:6" ht="15">
      <c r="A38" s="31" t="s">
        <v>38</v>
      </c>
      <c r="B38" s="32">
        <v>92.8</v>
      </c>
      <c r="C38" s="30" t="s">
        <v>69</v>
      </c>
    </row>
    <row r="39" spans="1:6" ht="15">
      <c r="A39" s="31" t="s">
        <v>41</v>
      </c>
      <c r="B39" s="32">
        <v>90.1</v>
      </c>
      <c r="C39" s="30"/>
    </row>
    <row r="40" spans="1:6" ht="15">
      <c r="A40" s="31" t="s">
        <v>42</v>
      </c>
      <c r="B40" s="32">
        <v>86</v>
      </c>
      <c r="D40" s="43"/>
    </row>
    <row r="41" spans="1:6" ht="15">
      <c r="A41" s="31" t="s">
        <v>43</v>
      </c>
      <c r="B41" s="32">
        <v>80.2</v>
      </c>
      <c r="D41" s="43"/>
    </row>
    <row r="42" spans="1:6" ht="15">
      <c r="A42" s="31" t="s">
        <v>44</v>
      </c>
      <c r="B42" s="32">
        <v>98.3</v>
      </c>
      <c r="C42" s="29" t="s">
        <v>69</v>
      </c>
      <c r="D42" s="43"/>
    </row>
    <row r="43" spans="1:6" ht="15">
      <c r="A43" s="31" t="s">
        <v>45</v>
      </c>
      <c r="B43" s="32">
        <v>105.4</v>
      </c>
      <c r="D43" s="43"/>
    </row>
    <row r="44" spans="1:6" ht="15">
      <c r="A44" s="31" t="s">
        <v>46</v>
      </c>
      <c r="B44" s="32">
        <v>86</v>
      </c>
      <c r="D44" s="43"/>
    </row>
    <row r="45" spans="1:6" ht="15">
      <c r="A45" s="31" t="s">
        <v>47</v>
      </c>
      <c r="B45" s="32">
        <v>77</v>
      </c>
      <c r="D45" s="43"/>
    </row>
    <row r="46" spans="1:6" ht="15">
      <c r="A46" s="31" t="s">
        <v>48</v>
      </c>
      <c r="B46" s="32">
        <v>74</v>
      </c>
      <c r="C46" s="29" t="s">
        <v>69</v>
      </c>
      <c r="D46" s="43"/>
    </row>
    <row r="47" spans="1:6" ht="15">
      <c r="A47" s="31" t="s">
        <v>49</v>
      </c>
      <c r="B47" s="32">
        <v>99.4</v>
      </c>
      <c r="C47" s="29" t="s">
        <v>69</v>
      </c>
      <c r="D47" s="43"/>
    </row>
    <row r="48" spans="1:6" ht="15">
      <c r="A48" s="31" t="s">
        <v>50</v>
      </c>
      <c r="B48" s="32">
        <v>91.9</v>
      </c>
      <c r="C48" s="29" t="s">
        <v>69</v>
      </c>
      <c r="D48" s="43"/>
    </row>
    <row r="49" spans="1:4" ht="15">
      <c r="A49" s="31" t="s">
        <v>51</v>
      </c>
      <c r="B49" s="32">
        <v>91.7</v>
      </c>
      <c r="D49" s="43"/>
    </row>
    <row r="50" spans="1:4" ht="15">
      <c r="A50" s="31" t="s">
        <v>52</v>
      </c>
      <c r="B50" s="32">
        <v>88</v>
      </c>
      <c r="C50" s="29" t="s">
        <v>69</v>
      </c>
      <c r="D50" s="43"/>
    </row>
    <row r="51" spans="1:4" ht="15">
      <c r="A51" s="31" t="s">
        <v>53</v>
      </c>
      <c r="B51" s="32">
        <v>98.6</v>
      </c>
      <c r="C51" s="29" t="s">
        <v>69</v>
      </c>
      <c r="D51" s="43"/>
    </row>
    <row r="52" spans="1:4" ht="15">
      <c r="A52" s="31" t="s">
        <v>54</v>
      </c>
      <c r="B52" s="32">
        <v>96</v>
      </c>
      <c r="C52" s="29" t="s">
        <v>69</v>
      </c>
      <c r="D52" s="43"/>
    </row>
    <row r="53" spans="1:4" ht="15">
      <c r="A53" s="31" t="s">
        <v>55</v>
      </c>
      <c r="B53" s="32">
        <v>100</v>
      </c>
      <c r="C53" s="29" t="s">
        <v>69</v>
      </c>
      <c r="D53" s="43"/>
    </row>
    <row r="54" spans="1:4" ht="15">
      <c r="A54" s="31" t="s">
        <v>56</v>
      </c>
      <c r="B54" s="32">
        <v>113.1</v>
      </c>
      <c r="C54" s="29" t="s">
        <v>69</v>
      </c>
      <c r="D54" s="43"/>
    </row>
    <row r="55" spans="1:4" ht="15">
      <c r="A55" s="31" t="s">
        <v>57</v>
      </c>
      <c r="B55" s="32">
        <v>118.4</v>
      </c>
      <c r="D55" s="43"/>
    </row>
    <row r="56" spans="1:4" ht="17.25">
      <c r="A56" s="31" t="s">
        <v>58</v>
      </c>
      <c r="B56" s="32">
        <v>79</v>
      </c>
      <c r="C56" s="33"/>
      <c r="D56" s="42"/>
    </row>
    <row r="57" spans="1:4">
      <c r="C57" s="29" t="s">
        <v>69</v>
      </c>
      <c r="D57" s="43"/>
    </row>
    <row r="58" spans="1:4" ht="15">
      <c r="A58" s="31" t="s">
        <v>59</v>
      </c>
      <c r="B58" s="32">
        <v>97.1</v>
      </c>
      <c r="D58" s="43"/>
    </row>
    <row r="59" spans="1:4" ht="15">
      <c r="A59" s="31" t="s">
        <v>60</v>
      </c>
      <c r="B59" s="32">
        <v>89.7</v>
      </c>
      <c r="D59" s="43"/>
    </row>
    <row r="60" spans="1:4" ht="15">
      <c r="A60" s="31" t="s">
        <v>61</v>
      </c>
      <c r="B60" s="32">
        <v>88</v>
      </c>
      <c r="D60" s="43"/>
    </row>
    <row r="61" spans="1:4" ht="15">
      <c r="A61" s="31" t="s">
        <v>34</v>
      </c>
      <c r="B61" s="32">
        <v>200</v>
      </c>
      <c r="D61" s="43"/>
    </row>
    <row r="62" spans="1:4" ht="15">
      <c r="A62" s="31" t="s">
        <v>35</v>
      </c>
      <c r="B62" s="32">
        <v>200</v>
      </c>
      <c r="D62" s="43"/>
    </row>
    <row r="63" spans="1:4" ht="15">
      <c r="A63" s="31" t="s">
        <v>36</v>
      </c>
      <c r="B63" s="32">
        <v>200</v>
      </c>
      <c r="D63" s="43"/>
    </row>
  </sheetData>
  <conditionalFormatting sqref="O2:O17">
    <cfRule type="cellIs" dxfId="0" priority="1" operator="lessThan">
      <formula>0</formula>
    </cfRule>
  </conditionalFormatting>
  <pageMargins left="0.75" right="0.75" top="1" bottom="1" header="0.5" footer="0.5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DATA ENTRY</vt:lpstr>
      <vt:lpstr>SimplDinghyResults</vt:lpstr>
      <vt:lpstr>SimpleKBResults</vt:lpstr>
      <vt:lpstr>Skippers</vt:lpstr>
      <vt:lpstr>Hcaps</vt:lpstr>
      <vt:lpstr>'DATA ENTRY'!Print_Area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BKelly;charles@bikewinnipeg.ca</dc:creator>
  <cp:lastModifiedBy>Charles Feaver</cp:lastModifiedBy>
  <dcterms:created xsi:type="dcterms:W3CDTF">2011-07-17T07:08:00Z</dcterms:created>
  <dcterms:modified xsi:type="dcterms:W3CDTF">2026-09-07T23:19:11Z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2057-10.2.0.5934</vt:lpwstr>
  </property>
</Properties>
</file>